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82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leticia.araujo\Desktop\tabela de pedidos Coml\"/>
    </mc:Choice>
  </mc:AlternateContent>
  <xr:revisionPtr revIDLastSave="79" documentId="EE97D5BD13085620C071CBF7E6B024279E86AF66" xr6:coauthVersionLast="26" xr6:coauthVersionMax="26" xr10:uidLastSave="{7DE597F2-36AE-4C46-A8E4-C4EDE30A51BD}"/>
  <bookViews>
    <workbookView xWindow="0" yWindow="60" windowWidth="19440" windowHeight="8550" firstSheet="2" activeTab="2" xr2:uid="{00000000-000D-0000-FFFF-FFFF00000000}"/>
  </bookViews>
  <sheets>
    <sheet name="Antik tabela 2014" sheetId="12" state="hidden" r:id="rId1"/>
    <sheet name="Custo Naturelle 2015" sheetId="8" state="hidden" r:id="rId2"/>
    <sheet name="Antik (2)" sheetId="20" r:id="rId3"/>
  </sheets>
  <externalReferences>
    <externalReference r:id="rId4"/>
    <externalReference r:id="rId5"/>
    <externalReference r:id="rId6"/>
  </externalReferences>
  <definedNames>
    <definedName name="_xlnm._FilterDatabase" localSheetId="2" hidden="1">'Antik (2)'!$A$9:$G$112</definedName>
    <definedName name="_xlnm._FilterDatabase" localSheetId="0" hidden="1">'Antik tabela 2014'!$B$1:$B$104</definedName>
    <definedName name="_xlnm._FilterDatabase" localSheetId="1" hidden="1">'Custo Naturelle 2015'!$A$1:$A$63</definedName>
  </definedNames>
  <calcPr calcId="171026"/>
</workbook>
</file>

<file path=xl/calcChain.xml><?xml version="1.0" encoding="utf-8"?>
<calcChain xmlns="http://schemas.openxmlformats.org/spreadsheetml/2006/main">
  <c r="G6" i="20" l="1"/>
  <c r="G20" i="20"/>
  <c r="G19" i="20"/>
  <c r="G18" i="20"/>
  <c r="G17" i="20"/>
  <c r="G16" i="20"/>
  <c r="G15" i="20"/>
  <c r="G55" i="20"/>
  <c r="G13" i="20"/>
  <c r="G12" i="20"/>
  <c r="G14" i="20"/>
  <c r="G11" i="20"/>
  <c r="G41" i="20"/>
  <c r="G99" i="20"/>
  <c r="G98" i="20"/>
  <c r="G97" i="20"/>
  <c r="G96" i="20"/>
  <c r="G95" i="20"/>
  <c r="G94" i="20"/>
  <c r="G93" i="20"/>
  <c r="G92" i="20"/>
  <c r="G91" i="20"/>
  <c r="G90" i="20"/>
  <c r="G89" i="20"/>
  <c r="G88" i="20"/>
  <c r="G87" i="20"/>
  <c r="G86" i="20"/>
  <c r="G85" i="20"/>
  <c r="G84" i="20"/>
  <c r="G83" i="20"/>
  <c r="G82" i="20"/>
  <c r="G81" i="20"/>
  <c r="G80" i="20"/>
  <c r="G79" i="20"/>
  <c r="G78" i="20"/>
  <c r="G77" i="20"/>
  <c r="G76" i="20"/>
  <c r="G75" i="20"/>
  <c r="G74" i="20"/>
  <c r="G73" i="20"/>
  <c r="G72" i="20"/>
  <c r="G71" i="20"/>
  <c r="G70" i="20"/>
  <c r="G69" i="20"/>
  <c r="G68" i="20"/>
  <c r="G67" i="20"/>
  <c r="G66" i="20"/>
  <c r="G65" i="20"/>
  <c r="G64" i="20"/>
  <c r="G63" i="20"/>
  <c r="G62" i="20"/>
  <c r="G61" i="20"/>
  <c r="G60" i="20"/>
  <c r="G59" i="20"/>
  <c r="G58" i="20"/>
  <c r="G57" i="20"/>
  <c r="G56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7" i="20"/>
  <c r="D6" i="20"/>
  <c r="E104" i="12"/>
  <c r="D104" i="12"/>
  <c r="F104" i="12"/>
  <c r="E103" i="12"/>
  <c r="D103" i="12"/>
  <c r="F103" i="12"/>
  <c r="E102" i="12"/>
  <c r="D102" i="12"/>
  <c r="F102" i="12"/>
  <c r="E101" i="12"/>
  <c r="D101" i="12"/>
  <c r="F101" i="12"/>
  <c r="G100" i="12"/>
  <c r="D100" i="12"/>
  <c r="E99" i="12"/>
  <c r="D99" i="12"/>
  <c r="F99" i="12"/>
  <c r="E98" i="12"/>
  <c r="D98" i="12"/>
  <c r="F98" i="12"/>
  <c r="E97" i="12"/>
  <c r="D97" i="12"/>
  <c r="F97" i="12"/>
  <c r="E96" i="12"/>
  <c r="D96" i="12"/>
  <c r="F96" i="12"/>
  <c r="E95" i="12"/>
  <c r="D95" i="12"/>
  <c r="F95" i="12"/>
  <c r="E94" i="12"/>
  <c r="D94" i="12"/>
  <c r="F94" i="12"/>
  <c r="E93" i="12"/>
  <c r="D93" i="12"/>
  <c r="F93" i="12"/>
  <c r="E92" i="12"/>
  <c r="D92" i="12"/>
  <c r="F92" i="12"/>
  <c r="F91" i="12"/>
  <c r="G91" i="12"/>
  <c r="E90" i="12"/>
  <c r="D90" i="12"/>
  <c r="F90" i="12"/>
  <c r="E89" i="12"/>
  <c r="D89" i="12"/>
  <c r="F89" i="12"/>
  <c r="E88" i="12"/>
  <c r="D88" i="12"/>
  <c r="F88" i="12"/>
  <c r="E87" i="12"/>
  <c r="D87" i="12"/>
  <c r="F87" i="12"/>
  <c r="E86" i="12"/>
  <c r="D86" i="12"/>
  <c r="F86" i="12"/>
  <c r="E85" i="12"/>
  <c r="D85" i="12"/>
  <c r="F85" i="12"/>
  <c r="E84" i="12"/>
  <c r="D84" i="12"/>
  <c r="F84" i="12"/>
  <c r="E83" i="12"/>
  <c r="D83" i="12"/>
  <c r="F83" i="12"/>
  <c r="E82" i="12"/>
  <c r="D82" i="12"/>
  <c r="F82" i="12"/>
  <c r="E81" i="12"/>
  <c r="D81" i="12"/>
  <c r="F81" i="12"/>
  <c r="E80" i="12"/>
  <c r="D80" i="12"/>
  <c r="F80" i="12"/>
  <c r="E79" i="12"/>
  <c r="D79" i="12"/>
  <c r="F79" i="12"/>
  <c r="E78" i="12"/>
  <c r="D78" i="12"/>
  <c r="F78" i="12"/>
  <c r="E77" i="12"/>
  <c r="D77" i="12"/>
  <c r="F77" i="12"/>
  <c r="E76" i="12"/>
  <c r="D76" i="12"/>
  <c r="F76" i="12"/>
  <c r="E75" i="12"/>
  <c r="D75" i="12"/>
  <c r="F75" i="12"/>
  <c r="E74" i="12"/>
  <c r="D74" i="12"/>
  <c r="F74" i="12"/>
  <c r="E73" i="12"/>
  <c r="D73" i="12"/>
  <c r="F73" i="12"/>
  <c r="E72" i="12"/>
  <c r="D72" i="12"/>
  <c r="F72" i="12"/>
  <c r="E71" i="12"/>
  <c r="D71" i="12"/>
  <c r="F71" i="12"/>
  <c r="E70" i="12"/>
  <c r="D70" i="12"/>
  <c r="F70" i="12"/>
  <c r="E69" i="12"/>
  <c r="G69" i="12"/>
  <c r="D69" i="12"/>
  <c r="E68" i="12"/>
  <c r="D68" i="12"/>
  <c r="F68" i="12"/>
  <c r="E67" i="12"/>
  <c r="D67" i="12"/>
  <c r="F67" i="12"/>
  <c r="E66" i="12"/>
  <c r="D66" i="12"/>
  <c r="F66" i="12"/>
  <c r="E65" i="12"/>
  <c r="D65" i="12"/>
  <c r="F65" i="12"/>
  <c r="G64" i="12"/>
  <c r="D64" i="12"/>
  <c r="E63" i="12"/>
  <c r="D63" i="12"/>
  <c r="F63" i="12"/>
  <c r="E62" i="12"/>
  <c r="D62" i="12"/>
  <c r="F62" i="12"/>
  <c r="E61" i="12"/>
  <c r="D61" i="12"/>
  <c r="F61" i="12"/>
  <c r="E60" i="12"/>
  <c r="D60" i="12"/>
  <c r="F60" i="12"/>
  <c r="E59" i="12"/>
  <c r="D59" i="12"/>
  <c r="F59" i="12"/>
  <c r="E58" i="12"/>
  <c r="D58" i="12"/>
  <c r="F58" i="12"/>
  <c r="E57" i="12"/>
  <c r="D57" i="12"/>
  <c r="F57" i="12"/>
  <c r="E56" i="12"/>
  <c r="D56" i="12"/>
  <c r="F56" i="12"/>
  <c r="E55" i="12"/>
  <c r="D55" i="12"/>
  <c r="F55" i="12"/>
  <c r="F54" i="12"/>
  <c r="E54" i="12"/>
  <c r="F53" i="12"/>
  <c r="E53" i="12"/>
  <c r="F52" i="12"/>
  <c r="E52" i="12"/>
  <c r="F51" i="12"/>
  <c r="E51" i="12"/>
  <c r="E50" i="12"/>
  <c r="D50" i="12"/>
  <c r="F50" i="12"/>
  <c r="E49" i="12"/>
  <c r="D49" i="12"/>
  <c r="F49" i="12"/>
  <c r="E48" i="12"/>
  <c r="D48" i="12"/>
  <c r="F48" i="12"/>
  <c r="E47" i="12"/>
  <c r="D47" i="12"/>
  <c r="F47" i="12"/>
  <c r="E46" i="12"/>
  <c r="D46" i="12"/>
  <c r="F46" i="12"/>
  <c r="E45" i="12"/>
  <c r="D45" i="12"/>
  <c r="F45" i="12"/>
  <c r="E44" i="12"/>
  <c r="D44" i="12"/>
  <c r="F44" i="12"/>
  <c r="F43" i="12"/>
  <c r="G43" i="12"/>
  <c r="E42" i="12"/>
  <c r="D42" i="12"/>
  <c r="F42" i="12"/>
  <c r="E41" i="12"/>
  <c r="D41" i="12"/>
  <c r="F41" i="12"/>
  <c r="E40" i="12"/>
  <c r="D40" i="12"/>
  <c r="F40" i="12"/>
  <c r="E39" i="12"/>
  <c r="D39" i="12"/>
  <c r="F39" i="12"/>
  <c r="E38" i="12"/>
  <c r="G38" i="12"/>
  <c r="D38" i="12"/>
  <c r="E37" i="12"/>
  <c r="D37" i="12"/>
  <c r="F37" i="12"/>
  <c r="E36" i="12"/>
  <c r="D36" i="12"/>
  <c r="F36" i="12"/>
  <c r="E35" i="12"/>
  <c r="D35" i="12"/>
  <c r="F35" i="12"/>
  <c r="E34" i="12"/>
  <c r="D34" i="12"/>
  <c r="F34" i="12"/>
  <c r="E33" i="12"/>
  <c r="D33" i="12"/>
  <c r="F33" i="12"/>
  <c r="E32" i="12"/>
  <c r="D32" i="12"/>
  <c r="F32" i="12"/>
  <c r="E31" i="12"/>
  <c r="D31" i="12"/>
  <c r="F31" i="12"/>
  <c r="E30" i="12"/>
  <c r="D30" i="12"/>
  <c r="F30" i="12"/>
  <c r="E29" i="12"/>
  <c r="D29" i="12"/>
  <c r="F29" i="12"/>
  <c r="E28" i="12"/>
  <c r="D28" i="12"/>
  <c r="F28" i="12"/>
  <c r="E27" i="12"/>
  <c r="D27" i="12"/>
  <c r="F27" i="12"/>
  <c r="E26" i="12"/>
  <c r="D26" i="12"/>
  <c r="F26" i="12"/>
  <c r="E25" i="12"/>
  <c r="D25" i="12"/>
  <c r="F25" i="12"/>
  <c r="E24" i="12"/>
  <c r="D24" i="12"/>
  <c r="F24" i="12"/>
  <c r="E23" i="12"/>
  <c r="G23" i="12"/>
  <c r="D23" i="12"/>
  <c r="F22" i="12"/>
  <c r="G22" i="12"/>
  <c r="F21" i="12"/>
  <c r="G21" i="12"/>
  <c r="F20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G4" i="12"/>
  <c r="G29" i="12"/>
  <c r="G33" i="12"/>
  <c r="G35" i="12"/>
  <c r="G40" i="12"/>
  <c r="G42" i="12"/>
  <c r="G103" i="12"/>
  <c r="G94" i="12"/>
  <c r="G98" i="12"/>
  <c r="G44" i="12"/>
  <c r="G46" i="12"/>
  <c r="G48" i="12"/>
  <c r="G50" i="12"/>
  <c r="G52" i="12"/>
  <c r="G54" i="12"/>
  <c r="G72" i="12"/>
  <c r="G76" i="12"/>
  <c r="G78" i="12"/>
  <c r="G80" i="12"/>
  <c r="G84" i="12"/>
  <c r="G88" i="12"/>
  <c r="G36" i="12"/>
  <c r="G39" i="12"/>
  <c r="G41" i="12"/>
  <c r="G45" i="12"/>
  <c r="G47" i="12"/>
  <c r="G49" i="12"/>
  <c r="G70" i="12"/>
  <c r="G71" i="12"/>
  <c r="G86" i="12"/>
  <c r="G87" i="12"/>
  <c r="G92" i="12"/>
  <c r="G93" i="12"/>
  <c r="G25" i="12"/>
  <c r="G27" i="12"/>
  <c r="G28" i="12"/>
  <c r="G79" i="12"/>
  <c r="G101" i="12"/>
  <c r="G102" i="12"/>
  <c r="G24" i="12"/>
  <c r="G31" i="12"/>
  <c r="G32" i="12"/>
  <c r="G74" i="12"/>
  <c r="G75" i="12"/>
  <c r="G82" i="12"/>
  <c r="G83" i="12"/>
  <c r="G90" i="12"/>
  <c r="G96" i="12"/>
  <c r="G97" i="12"/>
  <c r="G37" i="12"/>
  <c r="G26" i="12"/>
  <c r="G30" i="12"/>
  <c r="G34" i="12"/>
  <c r="G53" i="12"/>
  <c r="G55" i="12"/>
  <c r="G56" i="12"/>
  <c r="G57" i="12"/>
  <c r="G58" i="12"/>
  <c r="G59" i="12"/>
  <c r="G60" i="12"/>
  <c r="G61" i="12"/>
  <c r="G62" i="12"/>
  <c r="G63" i="12"/>
  <c r="G65" i="12"/>
  <c r="G66" i="12"/>
  <c r="G67" i="12"/>
  <c r="G68" i="12"/>
  <c r="G73" i="12"/>
  <c r="G77" i="12"/>
  <c r="G81" i="12"/>
  <c r="G85" i="12"/>
  <c r="G89" i="12"/>
  <c r="G95" i="12"/>
  <c r="G99" i="12"/>
  <c r="G104" i="12"/>
  <c r="G51" i="12"/>
</calcChain>
</file>

<file path=xl/sharedStrings.xml><?xml version="1.0" encoding="utf-8"?>
<sst xmlns="http://schemas.openxmlformats.org/spreadsheetml/2006/main" count="589" uniqueCount="395">
  <si>
    <t>Linhas</t>
  </si>
  <si>
    <t>Produtos</t>
  </si>
  <si>
    <t>Códigos</t>
  </si>
  <si>
    <t>Preço Atacado Unitário</t>
  </si>
  <si>
    <t xml:space="preserve"> Sugerido Unitário Anterior</t>
  </si>
  <si>
    <t>Preço Loja 2.3 Atual</t>
  </si>
  <si>
    <t>% Aumento</t>
  </si>
  <si>
    <t>Difusor Elétrico - 10.2</t>
  </si>
  <si>
    <t>10.2</t>
  </si>
  <si>
    <r>
      <rPr>
        <b/>
        <sz val="11"/>
        <color indexed="10"/>
        <rFont val="Calibri"/>
        <family val="2"/>
      </rPr>
      <t xml:space="preserve">LANÇAMENTO         </t>
    </r>
    <r>
      <rPr>
        <b/>
        <sz val="11"/>
        <rFont val="Calibri"/>
        <family val="2"/>
      </rPr>
      <t xml:space="preserve">                                                                Difusor Decor</t>
    </r>
  </si>
  <si>
    <t>Coleção Decor - Redoma Hurricane - 59.01</t>
  </si>
  <si>
    <t>59.01</t>
  </si>
  <si>
    <t>Coleção Decor Color - Difusor Nude - 59.01.01</t>
  </si>
  <si>
    <t>59.01.01</t>
  </si>
  <si>
    <t>Coleção Decor Color - Difusor Páprica - 59.01.02</t>
  </si>
  <si>
    <t>59.01.02</t>
  </si>
  <si>
    <t>Coleção Decor Color - Difusor Fendi - 59.01.03</t>
  </si>
  <si>
    <t>59.01.03</t>
  </si>
  <si>
    <t>Coleção Decor Silver - Difusor Coral - 59.02.01</t>
  </si>
  <si>
    <t>59.02.01</t>
  </si>
  <si>
    <t>Coleção Decor Silver - Difusor Pirâmide - 59.02.02</t>
  </si>
  <si>
    <t>59.02.02</t>
  </si>
  <si>
    <t>Coleção Decor Silver - Difusor Mandala - 59.02.03</t>
  </si>
  <si>
    <t>59.02.03</t>
  </si>
  <si>
    <t>Coleção Decor Classic - Difusor Esferas Douradas - 59.03.01</t>
  </si>
  <si>
    <t>59.03.01</t>
  </si>
  <si>
    <t>Coleção Decor Classic - Difusor Poá - 59.03.02</t>
  </si>
  <si>
    <t>59.03.02</t>
  </si>
  <si>
    <t>Coleção Decor Classic - Difusor Branco c/ Esferas - 59.03.03</t>
  </si>
  <si>
    <t>59.03.03</t>
  </si>
  <si>
    <t>Coleção Decor Mate - Difusor Vermelho - 59.04.01</t>
  </si>
  <si>
    <t>59.04.01</t>
  </si>
  <si>
    <t>Coleção Decor Mate - Difusor Verde - 59.04.02</t>
  </si>
  <si>
    <t>59.04.02</t>
  </si>
  <si>
    <t>Coleção Decor Mate - Difusor Laranja - 59.04.03</t>
  </si>
  <si>
    <t>59.04.03</t>
  </si>
  <si>
    <r>
      <t xml:space="preserve">Lançamento </t>
    </r>
    <r>
      <rPr>
        <b/>
        <sz val="11"/>
        <rFont val="Calibri"/>
        <family val="2"/>
      </rPr>
      <t>Saches</t>
    </r>
  </si>
  <si>
    <t xml:space="preserve">Lavanda - Sache Perfumado - 21.07.8 - 15 unidades </t>
  </si>
  <si>
    <t>21.07.8</t>
  </si>
  <si>
    <t xml:space="preserve">Summer - Sache Perfumado - 25.47 - 15 unidades </t>
  </si>
  <si>
    <t>25.47</t>
  </si>
  <si>
    <r>
      <t xml:space="preserve">Lançamento </t>
    </r>
    <r>
      <rPr>
        <b/>
        <sz val="11"/>
        <rFont val="Calibri"/>
        <family val="2"/>
      </rPr>
      <t xml:space="preserve">Swarovski </t>
    </r>
  </si>
  <si>
    <t>Swarovski - Difusor de Aromas Summer - Vd 300ml - 58.16</t>
  </si>
  <si>
    <t>58.16</t>
  </si>
  <si>
    <t xml:space="preserve">Swarovski - Difusor de Aromas - Vd 300ml
</t>
  </si>
  <si>
    <t>58.15</t>
  </si>
  <si>
    <r>
      <t xml:space="preserve">Lançamento </t>
    </r>
    <r>
      <rPr>
        <b/>
        <sz val="11"/>
        <rFont val="Calibri"/>
        <family val="2"/>
      </rPr>
      <t>Vareta Preta</t>
    </r>
    <r>
      <rPr>
        <b/>
        <sz val="11"/>
        <color indexed="10"/>
        <rFont val="Calibri"/>
        <family val="2"/>
      </rPr>
      <t xml:space="preserve"> </t>
    </r>
  </si>
  <si>
    <t>Vareta com 06 unidades para Difusor Antik Importada - Preta</t>
  </si>
  <si>
    <t>28.59.01</t>
  </si>
  <si>
    <t xml:space="preserve">Vareta com 12 unidades para Difusor Antik </t>
  </si>
  <si>
    <t xml:space="preserve">28.59 </t>
  </si>
  <si>
    <t>Apple Spice</t>
  </si>
  <si>
    <t xml:space="preserve">Difusor de Aromas - 300ml </t>
  </si>
  <si>
    <t>23.15</t>
  </si>
  <si>
    <t>Refil de Difusor - 230ml</t>
  </si>
  <si>
    <t>23.20.1</t>
  </si>
  <si>
    <t>Essência - 15ml</t>
  </si>
  <si>
    <t>23.07</t>
  </si>
  <si>
    <t xml:space="preserve">Caixa Vidro com Potpourri e Esferas </t>
  </si>
  <si>
    <t>23.38.2</t>
  </si>
  <si>
    <t>Caixa com Potpourri e Esferas</t>
  </si>
  <si>
    <t>23.01.1</t>
  </si>
  <si>
    <t>Botanik</t>
  </si>
  <si>
    <t>43.15</t>
  </si>
  <si>
    <t>43.20.1</t>
  </si>
  <si>
    <t>43.07</t>
  </si>
  <si>
    <t xml:space="preserve">Vidro com Rosa perfumada </t>
  </si>
  <si>
    <t>43.38</t>
  </si>
  <si>
    <t xml:space="preserve">Caixa com Potpourri </t>
  </si>
  <si>
    <t>43.01.1</t>
  </si>
  <si>
    <t xml:space="preserve">Cerâmica Porta Potpourri  - Branco </t>
  </si>
  <si>
    <t>43.38.2</t>
  </si>
  <si>
    <t>Bouquet Garni</t>
  </si>
  <si>
    <t>45.15</t>
  </si>
  <si>
    <t>45.20.1</t>
  </si>
  <si>
    <t>45.07</t>
  </si>
  <si>
    <r>
      <t xml:space="preserve">  Difusor para Carro.     Para  </t>
    </r>
    <r>
      <rPr>
        <b/>
        <u/>
        <sz val="10"/>
        <rFont val="Calibri"/>
        <family val="2"/>
      </rPr>
      <t>1ª compra: Prepack (Display + 8 unidades de cada aroma dos difusores)</t>
    </r>
  </si>
  <si>
    <t xml:space="preserve">Display para Difusor de Carro Antik </t>
  </si>
  <si>
    <t>56.05</t>
  </si>
  <si>
    <r>
      <t xml:space="preserve">Alecrim - Difusor de Aromas para Carro  - </t>
    </r>
    <r>
      <rPr>
        <sz val="11"/>
        <color indexed="10"/>
        <rFont val="Calibri"/>
        <family val="2"/>
      </rPr>
      <t xml:space="preserve">Multiplos 8 unid. </t>
    </r>
  </si>
  <si>
    <t>56.01</t>
  </si>
  <si>
    <r>
      <t xml:space="preserve">Chá verde - Difusor de Aromas para Carro  - </t>
    </r>
    <r>
      <rPr>
        <sz val="11"/>
        <color indexed="10"/>
        <rFont val="Calibri"/>
        <family val="2"/>
      </rPr>
      <t xml:space="preserve">Multiplos 8 unid. </t>
    </r>
  </si>
  <si>
    <t>56.02</t>
  </si>
  <si>
    <r>
      <t xml:space="preserve">Summer - Difusor de Aromas para Carro  - </t>
    </r>
    <r>
      <rPr>
        <sz val="11"/>
        <color indexed="10"/>
        <rFont val="Calibri"/>
        <family val="2"/>
      </rPr>
      <t xml:space="preserve">Multiplos 8 unid. </t>
    </r>
  </si>
  <si>
    <t>56.03</t>
  </si>
  <si>
    <r>
      <t xml:space="preserve">Piemonte - Difusor de Aromas para Carro  - </t>
    </r>
    <r>
      <rPr>
        <sz val="11"/>
        <color indexed="10"/>
        <rFont val="Calibri"/>
        <family val="2"/>
      </rPr>
      <t xml:space="preserve">Multiplos 8 unid. </t>
    </r>
  </si>
  <si>
    <t>56.04</t>
  </si>
  <si>
    <t xml:space="preserve">Embalagem </t>
  </si>
  <si>
    <r>
      <t xml:space="preserve">Caixa Livro Orquídea Antik </t>
    </r>
    <r>
      <rPr>
        <sz val="11"/>
        <color theme="1"/>
        <rFont val="Calibri"/>
        <family val="2"/>
        <scheme val="minor"/>
      </rPr>
      <t xml:space="preserve">- </t>
    </r>
    <r>
      <rPr>
        <sz val="11"/>
        <color indexed="10"/>
        <rFont val="Calibri"/>
        <family val="2"/>
      </rPr>
      <t>Multiplo 6 unid</t>
    </r>
    <r>
      <rPr>
        <sz val="11"/>
        <color theme="1"/>
        <rFont val="Calibri"/>
        <family val="2"/>
        <scheme val="minor"/>
      </rPr>
      <t>.  - Kit acompanha: 8peças Varetas Pretas / 1peça Vidro de Difusor 300ml Vazio / 1peça Tampa Furada Preta / 1 caixa</t>
    </r>
  </si>
  <si>
    <t>28.58.27</t>
  </si>
  <si>
    <t xml:space="preserve">Flor de Cerejeira  </t>
  </si>
  <si>
    <t>52.15</t>
  </si>
  <si>
    <t xml:space="preserve">Refil de Difusor - 230ml </t>
  </si>
  <si>
    <t>52.20</t>
  </si>
  <si>
    <t>Intensidade</t>
  </si>
  <si>
    <t>37.15.1</t>
  </si>
  <si>
    <t>37.20.1</t>
  </si>
  <si>
    <t xml:space="preserve">Essência - 15ml  </t>
  </si>
  <si>
    <t>37.07</t>
  </si>
  <si>
    <t>Sachês para Gaveta - 4 unidades</t>
  </si>
  <si>
    <t>37.46</t>
  </si>
  <si>
    <t>37.58.2</t>
  </si>
  <si>
    <t xml:space="preserve">                                          JASMIM E MANDARINA</t>
  </si>
  <si>
    <t xml:space="preserve">Caixa com Flor </t>
  </si>
  <si>
    <t>57.08</t>
  </si>
  <si>
    <t>Refil de Difusor - 100ml</t>
  </si>
  <si>
    <t>57.21</t>
  </si>
  <si>
    <t>Difusor de Aromas - Vd 300ml</t>
  </si>
  <si>
    <t>57.15</t>
  </si>
  <si>
    <t>57.20</t>
  </si>
  <si>
    <t>57.07</t>
  </si>
  <si>
    <t xml:space="preserve">Spray de Ambiente - 500ml </t>
  </si>
  <si>
    <t>57.11</t>
  </si>
  <si>
    <t>Lavanda</t>
  </si>
  <si>
    <t>Difusor de Aromas - 300ml -</t>
  </si>
  <si>
    <t>21.15.1</t>
  </si>
  <si>
    <t>21.20.1</t>
  </si>
  <si>
    <t xml:space="preserve">Essência </t>
  </si>
  <si>
    <t>21.07</t>
  </si>
  <si>
    <t>Spray para Lençol - 120ml</t>
  </si>
  <si>
    <t>21.05.01</t>
  </si>
  <si>
    <t>21.11.01</t>
  </si>
  <si>
    <t xml:space="preserve">Caixa com Potpourri e Esferas </t>
  </si>
  <si>
    <t>21.01.1</t>
  </si>
  <si>
    <t xml:space="preserve">Sachês para Gaveta - 5 unidades </t>
  </si>
  <si>
    <t>21.04.7</t>
  </si>
  <si>
    <t xml:space="preserve">Vela Aromática 180gr </t>
  </si>
  <si>
    <t xml:space="preserve">21.43.2 </t>
  </si>
  <si>
    <r>
      <t xml:space="preserve">Lavanderia </t>
    </r>
    <r>
      <rPr>
        <sz val="11"/>
        <rFont val="Calibri"/>
        <family val="2"/>
      </rPr>
      <t>(múltiplo de 12 unidades)</t>
    </r>
  </si>
  <si>
    <t xml:space="preserve">Jasmim e Mandarina - Água Perfumada para roupa - 1,1L </t>
  </si>
  <si>
    <t>27.53.1</t>
  </si>
  <si>
    <t xml:space="preserve">Lavanda - Água Perfumada para roupa - 1,1L </t>
  </si>
  <si>
    <t>27.48.1</t>
  </si>
  <si>
    <t xml:space="preserve">Summer - Água Perfumada para roupa - 1,1L </t>
  </si>
  <si>
    <t>27.49.1</t>
  </si>
  <si>
    <t>Varanda - Água Perfumada para roupa - 1,1 L</t>
  </si>
  <si>
    <t>27.50.1</t>
  </si>
  <si>
    <t>Válvula Pulverizadora p/ Água Perfumada</t>
  </si>
  <si>
    <t>28.52</t>
  </si>
  <si>
    <t>Mangue Vert</t>
  </si>
  <si>
    <t>54.15</t>
  </si>
  <si>
    <t>54.20</t>
  </si>
  <si>
    <t>54.07</t>
  </si>
  <si>
    <t xml:space="preserve">Sachê Perfumado - Macaron - 8 unidades </t>
  </si>
  <si>
    <t xml:space="preserve"> 54.45</t>
  </si>
  <si>
    <t>54.05</t>
  </si>
  <si>
    <t>Spray de Ambiente - 500ml</t>
  </si>
  <si>
    <t>54.11</t>
  </si>
  <si>
    <t xml:space="preserve">Nilla        </t>
  </si>
  <si>
    <t>53.15</t>
  </si>
  <si>
    <t>53.20</t>
  </si>
  <si>
    <t xml:space="preserve">Essência - 15ml </t>
  </si>
  <si>
    <t>53.07</t>
  </si>
  <si>
    <t>53.45</t>
  </si>
  <si>
    <r>
      <t>Spray para Lençol - 120ml</t>
    </r>
    <r>
      <rPr>
        <sz val="11"/>
        <color indexed="10"/>
        <rFont val="Calibri"/>
        <family val="2"/>
      </rPr>
      <t xml:space="preserve"> </t>
    </r>
  </si>
  <si>
    <t>53.05</t>
  </si>
  <si>
    <t>53.11</t>
  </si>
  <si>
    <t>Romã da Turquia</t>
  </si>
  <si>
    <t>55.15</t>
  </si>
  <si>
    <t>55.20</t>
  </si>
  <si>
    <t>55.07</t>
  </si>
  <si>
    <t>55.11</t>
  </si>
  <si>
    <t>Sachê Perfumado - Macaron - 8 unidades</t>
  </si>
  <si>
    <t>55.45</t>
  </si>
  <si>
    <t>Sementes do Brasil</t>
  </si>
  <si>
    <t xml:space="preserve">Difusor de Aromas - 300ml - </t>
  </si>
  <si>
    <t>33.15</t>
  </si>
  <si>
    <t>33.20.1</t>
  </si>
  <si>
    <t>33.07</t>
  </si>
  <si>
    <t>33.11.01</t>
  </si>
  <si>
    <t>Caixa com Potpourri</t>
  </si>
  <si>
    <t>33.01</t>
  </si>
  <si>
    <t>Summer</t>
  </si>
  <si>
    <t>25.15</t>
  </si>
  <si>
    <t>Refil de Difusor - 230ml -</t>
  </si>
  <si>
    <t>25.20.1</t>
  </si>
  <si>
    <r>
      <t>Essência - 15ml</t>
    </r>
    <r>
      <rPr>
        <sz val="11"/>
        <color indexed="10"/>
        <rFont val="Calibri"/>
        <family val="2"/>
      </rPr>
      <t xml:space="preserve"> </t>
    </r>
  </si>
  <si>
    <t>25.07</t>
  </si>
  <si>
    <t>25.05.01</t>
  </si>
  <si>
    <t>25.11.01</t>
  </si>
  <si>
    <t>25.01.1</t>
  </si>
  <si>
    <t>25.38.3</t>
  </si>
  <si>
    <t xml:space="preserve">Sachês para Gaveta - 4 unidades </t>
  </si>
  <si>
    <t>25.46</t>
  </si>
  <si>
    <t xml:space="preserve">25.43.2 </t>
  </si>
  <si>
    <t>Varanda</t>
  </si>
  <si>
    <t>44.15.1</t>
  </si>
  <si>
    <t>44.20.1</t>
  </si>
  <si>
    <t>44.07</t>
  </si>
  <si>
    <t>44.01.2</t>
  </si>
  <si>
    <t>Itens La Façon</t>
  </si>
  <si>
    <t>© Item</t>
  </si>
  <si>
    <t>© Descrição</t>
  </si>
  <si>
    <t>Lidra (serviço)</t>
  </si>
  <si>
    <t>Naturelle (venda)</t>
  </si>
  <si>
    <t>Difusor de Aromas Apple Spice Antik 300ml*</t>
  </si>
  <si>
    <t>Difusor de Aromas Botanik Antik 300ml*</t>
  </si>
  <si>
    <t>Difusor de Aromas Intensidade Antik 300ml*</t>
  </si>
  <si>
    <t>Difusor de Aromas Lavanda Antik 300ml*</t>
  </si>
  <si>
    <t>Difusor de Aromas Sementes do Brasil Antik 300ml*</t>
  </si>
  <si>
    <t>Difusor de Aromas Summer Antik 300 ml*</t>
  </si>
  <si>
    <t>Essência Apple Spice Antik 15 ml*</t>
  </si>
  <si>
    <t>Essência Botanik Antik 15 ml*</t>
  </si>
  <si>
    <t>Essência Intensidade Antik 15 ml*</t>
  </si>
  <si>
    <t>Essência Lavanda Antik 15 ml*</t>
  </si>
  <si>
    <t>Essência Sementes do Brasil Antik 15 ml*</t>
  </si>
  <si>
    <t>Essência Summer Antik 15 ml*</t>
  </si>
  <si>
    <t>Difusor de Aromas Apple Spice Refil Antik 230 ml*</t>
  </si>
  <si>
    <t>Difusor de Aromas Botanik Refil Antik 230 ml*</t>
  </si>
  <si>
    <t>Difusor de Aromas Intensidade Refil Antik 230 ml*</t>
  </si>
  <si>
    <t>Difusor de Aromas Lavanda Refil Antik 230 ml*</t>
  </si>
  <si>
    <t>Difusor de Aromas Sementes do Brasil Refil Antik 230 ml*</t>
  </si>
  <si>
    <t>Difusor de Aromas Summer Refil Antik 230 ml*</t>
  </si>
  <si>
    <t>114.4.2</t>
  </si>
  <si>
    <t>Deo Colônia Provence La Façon 200 ml</t>
  </si>
  <si>
    <t>114.4.1</t>
  </si>
  <si>
    <t>Deo Colônia Provence La Façon 100 ml</t>
  </si>
  <si>
    <t>114.1.1</t>
  </si>
  <si>
    <t>Deo Colônia Argent'Or La Façon 100 ml</t>
  </si>
  <si>
    <t>Água Perfumada para Roupa Lavanda Tok Stok 1,1 Litro*</t>
  </si>
  <si>
    <t>Água Perfumada para Roupa Summer Tok Stok 1,1 Litro*</t>
  </si>
  <si>
    <t>Difusor de Aromas Frutos Tok &amp; Stok 230ml*</t>
  </si>
  <si>
    <t>Difusor de Aromas Lavanda Tok &amp; Stok 230ml*</t>
  </si>
  <si>
    <t>Difusor de Aromas Suavidade Tok &amp; Stok 230ml*</t>
  </si>
  <si>
    <t>Difusor de Aromas Summer Tok &amp; Stok 230ml*</t>
  </si>
  <si>
    <t>Difusor de Aromas Nilla Antik 300ml*</t>
  </si>
  <si>
    <t>Difusor de Aromas Nilla Antik Refil 230ml*</t>
  </si>
  <si>
    <t>Essência Nilla Antik 15 ml*</t>
  </si>
  <si>
    <t>Home spray Nilla Antik 500ml</t>
  </si>
  <si>
    <t>Difusor de Aromas Mangue Vert Antik 300ml*</t>
  </si>
  <si>
    <t>Difusor de Aromas Mangue Vert Refil Antik 230ml*</t>
  </si>
  <si>
    <t>Essência Mangue Verte Antik 15 ml*</t>
  </si>
  <si>
    <t>Home Spray Mangue Verte Antik 500 ml*</t>
  </si>
  <si>
    <t>114.7.2</t>
  </si>
  <si>
    <t>Deo Colônia Brasil Natural La Façon 100ml*</t>
  </si>
  <si>
    <t>Difusor de Aromas Romã da Turquia Antik 300ml*</t>
  </si>
  <si>
    <t>Difusor de Aromas Romã da Turquia Antik 230ml*</t>
  </si>
  <si>
    <t>Essência Romã da Turquia Antik 15ml*</t>
  </si>
  <si>
    <t>Água Perfumada para Roupas Lavanda Antik 1,1 litros*</t>
  </si>
  <si>
    <t>Água Perfumada para Roupas Summer Antik 1,1 litros*</t>
  </si>
  <si>
    <t>Home Spray Lavanda Antik 500 ml*</t>
  </si>
  <si>
    <t>Home Spray Summer Antik 500 ml*</t>
  </si>
  <si>
    <t>Home Spray Sementes do Brasil Antik 500 ml*</t>
  </si>
  <si>
    <t>Aromatizador de Ambiente Romã da Turquia La Façon 500 ml</t>
  </si>
  <si>
    <t>Aromatizador de Ambiente Casa Brasileira Tok Stok 300 ml*</t>
  </si>
  <si>
    <t>Aromatizador de Ambiente Casa Italiana Tok Stok 300 ml*</t>
  </si>
  <si>
    <t>Aromatizador de Ambiente Casa Francesa Tok Stok 300 ml*</t>
  </si>
  <si>
    <t>Aromatizador de Ambiente Casa JaponesaTok Stok 300 ml*</t>
  </si>
  <si>
    <t>57.01</t>
  </si>
  <si>
    <t>Difusor Weekend Alecrim Antik 300 ml</t>
  </si>
  <si>
    <t>57.02</t>
  </si>
  <si>
    <t>Difusor de Aromas Weekend Verbena 300 ml*</t>
  </si>
  <si>
    <t>57.03</t>
  </si>
  <si>
    <t>Difusor de Aromas Weekend Flor de Lótus e Carvalho 300 ml*</t>
  </si>
  <si>
    <t>57.04</t>
  </si>
  <si>
    <t>Difusor de Aromas Weekend Bergamota &amp; Lavanda 300 ml*</t>
  </si>
  <si>
    <t>Água Perfumada para Roupas Jasmim &amp; Mandarina Antik 1,1 litros</t>
  </si>
  <si>
    <t>Difusor de Aromas Jasmim &amp; Mandarina La Façon 300ml*</t>
  </si>
  <si>
    <t>Difusor de Aromas Jasmim e Mandarina Refil Antik 230 ml*</t>
  </si>
  <si>
    <t>Essência Jasmim &amp; Mandarina Antik 15ml*</t>
  </si>
  <si>
    <t>Home Spray Jasmim &amp; Mandarina Antik 500 ml*</t>
  </si>
  <si>
    <t>Difusor de Aromas Jasmim &amp; Mandarina Refil Antik 100ml</t>
  </si>
  <si>
    <t>Novembro/2017</t>
  </si>
  <si>
    <t>Razão Social:</t>
  </si>
  <si>
    <t>roig e pureza ltda me</t>
  </si>
  <si>
    <t>Nome Fantasia:</t>
  </si>
  <si>
    <t>Bendito Aroma</t>
  </si>
  <si>
    <t>CNPJ:</t>
  </si>
  <si>
    <t>Comprador:</t>
  </si>
  <si>
    <t>Ana Carolina</t>
  </si>
  <si>
    <t>Telefone:</t>
  </si>
  <si>
    <t>53 9 8111 12 13</t>
  </si>
  <si>
    <t>Frete</t>
  </si>
  <si>
    <t>Braspress</t>
  </si>
  <si>
    <t>E-mail:</t>
  </si>
  <si>
    <t>benditoaroma@hotmail.com</t>
  </si>
  <si>
    <t>Transportadora:</t>
  </si>
  <si>
    <t>Data:</t>
  </si>
  <si>
    <t>Valor Total do Pedido</t>
  </si>
  <si>
    <t>DIFUSORES</t>
  </si>
  <si>
    <t>ÁGUAS</t>
  </si>
  <si>
    <r>
      <rPr>
        <b/>
        <sz val="16"/>
        <rFont val="Calibri"/>
        <family val="2"/>
      </rPr>
      <t>*</t>
    </r>
    <r>
      <rPr>
        <b/>
        <sz val="16"/>
        <color indexed="10"/>
        <rFont val="Calibri"/>
        <family val="2"/>
      </rPr>
      <t>ATENÇÃO IMPORTANTE</t>
    </r>
    <r>
      <rPr>
        <b/>
        <sz val="16"/>
        <rFont val="Calibri"/>
        <family val="2"/>
      </rPr>
      <t xml:space="preserve">*  </t>
    </r>
    <r>
      <rPr>
        <b/>
        <sz val="12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rFont val="Calibri"/>
        <family val="2"/>
      </rPr>
      <t xml:space="preserve">I- O Cliente (Comprador) declara aqui estar ciente que a indicação da transportadora é de sua Total responsabilidade, trazendo para si a solução de eventuais problemas de qualquer natureza que surjam com seu indicado.
II- A coleta do pedido será solicitada para a transportadora por V.S.a.  indicada e que consta em seu cadastro, caso queira alterá-la, por favor entre em contato com nosso departamento Comercial.
</t>
    </r>
  </si>
  <si>
    <t>Quantidade</t>
  </si>
  <si>
    <t xml:space="preserve"> Sugerido Unitário</t>
  </si>
  <si>
    <t>Total</t>
  </si>
  <si>
    <t>LANÇAMENTO PAMPLEMOUSSE</t>
  </si>
  <si>
    <t>Difusor de Aromas - 300ml - MÚLTIPLOS DE 6 UNID. NA SOMA DE TODOS OS DIFUSORES</t>
  </si>
  <si>
    <t>64.15</t>
  </si>
  <si>
    <t>64.20</t>
  </si>
  <si>
    <t xml:space="preserve">Essência vd. - 15ml </t>
  </si>
  <si>
    <t>64.07</t>
  </si>
  <si>
    <t xml:space="preserve">Spray p/ Ambiente - Pet 500ml </t>
  </si>
  <si>
    <t>64.11</t>
  </si>
  <si>
    <t>LANÇAMENTO NATALE NOEL</t>
  </si>
  <si>
    <t>Kit Natale Noel</t>
  </si>
  <si>
    <t>KNN</t>
  </si>
  <si>
    <t>02.53.09.01</t>
  </si>
  <si>
    <t>Pomander</t>
  </si>
  <si>
    <t>02.53.05.02</t>
  </si>
  <si>
    <t>LANÇAMENTO NATALE GOLD</t>
  </si>
  <si>
    <t>Kit Natale Gold</t>
  </si>
  <si>
    <t>KNG</t>
  </si>
  <si>
    <t>02.53.09.02</t>
  </si>
  <si>
    <t>02.53.05.03</t>
  </si>
  <si>
    <t xml:space="preserve">Papilon </t>
  </si>
  <si>
    <t xml:space="preserve">Papillon - Difusor de Aromas 250ml - 02.53.07  MÚLTIPLOS DE 6 UNID. </t>
  </si>
  <si>
    <t>02.53.07</t>
  </si>
  <si>
    <t>Prato Decorativo</t>
  </si>
  <si>
    <r>
      <t>Pratinho  Flor Branca</t>
    </r>
    <r>
      <rPr>
        <b/>
        <sz val="11"/>
        <color indexed="8"/>
        <rFont val="Calibri"/>
        <family val="2"/>
      </rPr>
      <t xml:space="preserve"> </t>
    </r>
  </si>
  <si>
    <t>28.58.29</t>
  </si>
  <si>
    <t>Pratinho Flor Preto</t>
  </si>
  <si>
    <t>28.58.32</t>
  </si>
  <si>
    <r>
      <t>Pratinho Flor Nude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 xml:space="preserve">- ESGOTADO </t>
    </r>
  </si>
  <si>
    <t>28.58.31</t>
  </si>
  <si>
    <t>Pratinho  Flor Azul</t>
  </si>
  <si>
    <t>28.58.33</t>
  </si>
  <si>
    <r>
      <t>Difusor de Aromas - 300ml -</t>
    </r>
    <r>
      <rPr>
        <sz val="11"/>
        <rFont val="Calibri"/>
        <family val="2"/>
      </rPr>
      <t xml:space="preserve"> MÚLTIPLOS DE 6 UNID. NA SOMA DE TODOS OS DIFUSORES</t>
    </r>
  </si>
  <si>
    <t>Coffre Apple Spice Avulso</t>
  </si>
  <si>
    <t>28.58.5</t>
  </si>
  <si>
    <t>*</t>
  </si>
  <si>
    <r>
      <t xml:space="preserve">Linha Decor                                                                                                                          </t>
    </r>
    <r>
      <rPr>
        <b/>
        <sz val="11"/>
        <color indexed="10"/>
        <rFont val="Calibri"/>
        <family val="2"/>
      </rPr>
      <t>há incidência de 15% de IPI</t>
    </r>
  </si>
  <si>
    <t>Copo Coleção Decor - Redoma Hurricane</t>
  </si>
  <si>
    <t>CCDRH</t>
  </si>
  <si>
    <r>
      <t>Difusor de Aromas - 250ml -</t>
    </r>
    <r>
      <rPr>
        <sz val="11"/>
        <rFont val="Calibri"/>
        <family val="2"/>
      </rPr>
      <t xml:space="preserve"> MÚLTIPLOS DE 6 UNID. NA SOMA DE TODOS OS DIFUSORES</t>
    </r>
  </si>
  <si>
    <t>37.15.2</t>
  </si>
  <si>
    <t xml:space="preserve">Refil de Difusor - 230 ml </t>
  </si>
  <si>
    <t xml:space="preserve">Coffre Intensidade Avulso </t>
  </si>
  <si>
    <t>28.58.8</t>
  </si>
  <si>
    <t>GIARDINO DELL´IRIS</t>
  </si>
  <si>
    <t>Difusor de Aromas - 250ml  - MÚLTIPLOS DE 6 UNID. NA SOMA DE TODOS OS DIFUSORES</t>
  </si>
  <si>
    <t>62.15.1</t>
  </si>
  <si>
    <t>62.20.01</t>
  </si>
  <si>
    <t>62.07</t>
  </si>
  <si>
    <r>
      <t>Spray p/ Ambiente - Pet 500ml -</t>
    </r>
    <r>
      <rPr>
        <b/>
        <sz val="11"/>
        <color rgb="FFFF0000"/>
        <rFont val="Calibri"/>
        <family val="2"/>
        <scheme val="minor"/>
      </rPr>
      <t>ESGOTADO</t>
    </r>
  </si>
  <si>
    <t>62.11</t>
  </si>
  <si>
    <t>62.45</t>
  </si>
  <si>
    <t>Kit Coffre</t>
  </si>
  <si>
    <t xml:space="preserve">Demonstrador de Fragrância - Contém 10 Fragrâncias </t>
  </si>
  <si>
    <t>28.58.2</t>
  </si>
  <si>
    <t>LÁDANO DA ESPANHA</t>
  </si>
  <si>
    <t>60.15.1</t>
  </si>
  <si>
    <t>60.20</t>
  </si>
  <si>
    <t>60.07</t>
  </si>
  <si>
    <t>60.11</t>
  </si>
  <si>
    <t xml:space="preserve">Pomander </t>
  </si>
  <si>
    <t>60.45</t>
  </si>
  <si>
    <t xml:space="preserve">Coffre Ládano da Espanha Avulso </t>
  </si>
  <si>
    <t>60.10</t>
  </si>
  <si>
    <t>21.15.2</t>
  </si>
  <si>
    <r>
      <t xml:space="preserve">Sache Envelope - Múltiplos de </t>
    </r>
    <r>
      <rPr>
        <sz val="11"/>
        <rFont val="Calibri"/>
        <family val="2"/>
      </rPr>
      <t>15 unidades</t>
    </r>
  </si>
  <si>
    <t xml:space="preserve">Coffre Lavanda Avulso </t>
  </si>
  <si>
    <t>28.58.9</t>
  </si>
  <si>
    <t>Lavanderia</t>
  </si>
  <si>
    <r>
      <t xml:space="preserve">Lavanda - Água Perfumada para roupa - 1,1L </t>
    </r>
    <r>
      <rPr>
        <b/>
        <sz val="11"/>
        <color rgb="FFFF0000"/>
        <rFont val="Calibri"/>
        <family val="2"/>
        <scheme val="minor"/>
      </rPr>
      <t xml:space="preserve"> - </t>
    </r>
    <r>
      <rPr>
        <sz val="11"/>
        <rFont val="Calibri"/>
        <family val="2"/>
        <scheme val="minor"/>
      </rPr>
      <t>MÚLTIPLOS DE 12 UNID. NA SOMA DE TODOS</t>
    </r>
  </si>
  <si>
    <t>Summer - Água Perfumada para roupa - 1,1L  - MÚLTIPLOS DE 12 UNID. NA SOMA DE TODOS</t>
  </si>
  <si>
    <t xml:space="preserve">Válvula TRIGGER Pulverizadora p/ Água Perfumada </t>
  </si>
  <si>
    <t>TRIGGER</t>
  </si>
  <si>
    <t xml:space="preserve">Difusor de Aromas - 300ml - MÚLTIPLOS DE 6 UNID. NA SOMA DE TODOS OS DIFUSORES </t>
  </si>
  <si>
    <r>
      <t>Refil de Difusor  - 23</t>
    </r>
    <r>
      <rPr>
        <sz val="11"/>
        <rFont val="Calibri"/>
        <family val="2"/>
      </rPr>
      <t>0ml</t>
    </r>
    <r>
      <rPr>
        <b/>
        <sz val="11"/>
        <color rgb="FFFF0000"/>
        <rFont val="Calibri"/>
        <family val="2"/>
      </rPr>
      <t xml:space="preserve"> </t>
    </r>
  </si>
  <si>
    <t xml:space="preserve">Coffret Mangue Vert Avulso </t>
  </si>
  <si>
    <t>28.58.16</t>
  </si>
  <si>
    <t>53.15.1</t>
  </si>
  <si>
    <r>
      <t>Spray para Lençol - 120ml</t>
    </r>
    <r>
      <rPr>
        <b/>
        <sz val="11"/>
        <color indexed="9"/>
        <rFont val="Calibri"/>
        <family val="2"/>
      </rPr>
      <t xml:space="preserve">  </t>
    </r>
  </si>
  <si>
    <t xml:space="preserve">Spray de Ambiente - 500ml  </t>
  </si>
  <si>
    <t>Coffret Nilla Avulso</t>
  </si>
  <si>
    <t>28.58.17</t>
  </si>
  <si>
    <t>55.15.1</t>
  </si>
  <si>
    <t xml:space="preserve">Difusor de Aromas - 250ml - MÚLTIPLOS DE 6 UNID. NA SOMA DE TODOS OS DIFUSORES </t>
  </si>
  <si>
    <t>33.15.2</t>
  </si>
  <si>
    <r>
      <t xml:space="preserve">Spray de Ambiente - 500ml - </t>
    </r>
    <r>
      <rPr>
        <b/>
        <sz val="11"/>
        <color rgb="FFFF0000"/>
        <rFont val="Calibri"/>
        <family val="2"/>
        <scheme val="minor"/>
      </rPr>
      <t>Previsão 14/11/2017</t>
    </r>
  </si>
  <si>
    <t xml:space="preserve">Coffre Sementes do Brasil Avulso </t>
  </si>
  <si>
    <t>28.58.10</t>
  </si>
  <si>
    <t>25.15.1</t>
  </si>
  <si>
    <r>
      <t xml:space="preserve">Refil de Difusor - </t>
    </r>
    <r>
      <rPr>
        <sz val="11"/>
        <rFont val="Calibri"/>
        <family val="2"/>
      </rPr>
      <t>230ml</t>
    </r>
  </si>
  <si>
    <r>
      <t>Caixa Vidro com Potpourri e Esferas</t>
    </r>
    <r>
      <rPr>
        <b/>
        <sz val="11"/>
        <color indexed="10"/>
        <rFont val="Calibri"/>
        <family val="2"/>
      </rPr>
      <t xml:space="preserve"> </t>
    </r>
  </si>
  <si>
    <t>Sache Envelope - Múltiplos de 15 unidades</t>
  </si>
  <si>
    <t>Coffre Summer Avulso</t>
  </si>
  <si>
    <t>28.58.11</t>
  </si>
  <si>
    <t>Varetas</t>
  </si>
  <si>
    <r>
      <t xml:space="preserve">Vareta com 06 unidades para Difusor Antik Importada - </t>
    </r>
    <r>
      <rPr>
        <b/>
        <sz val="11"/>
        <rFont val="Calibri"/>
        <family val="2"/>
      </rPr>
      <t>Preta</t>
    </r>
  </si>
  <si>
    <t xml:space="preserve">Vareta de Madeira Certificada com 12 unidades para Difusor Antik  </t>
  </si>
  <si>
    <t>28.59.10</t>
  </si>
  <si>
    <t xml:space="preserve">Caro cliente  existe a cobrança de imposto antecipado referente a Substituição Tributária, verifique se seu Estado tem essa cobrança. Determinação do governo de cada estado, para maiores esclarecimentos contate o seu contador. </t>
  </si>
  <si>
    <t>FORMAS DE PAGAMENTO: Pedido Mínimo de R$1.000,00</t>
  </si>
  <si>
    <t>De R$1.000,00 à R$1.500,00 Prazo de 30dd</t>
  </si>
  <si>
    <t>De R$1.501,00 à R$2.000,00 Prazo de 30/45dd.</t>
  </si>
  <si>
    <t>De R$2.001,00 à R$3.500,00 Prazo de 30/45/60dd.</t>
  </si>
  <si>
    <t>Acima de R$3.501,00 Prazo 30/60/90dd</t>
  </si>
  <si>
    <t>APÓS O ENVIO DO SEU PEDIDO TEMOS ATÉ 15 DIAS UTEIS PARA DESPACHÁ-LOS</t>
  </si>
  <si>
    <t>NO ATO DA ENTREGUA ATENTE-SE PARA</t>
  </si>
  <si>
    <t>Confira o número de volumes e verifique se há falta de produtos ou avarias</t>
  </si>
  <si>
    <t xml:space="preserve">Certifique-se de que as caixas não estejam violadas </t>
  </si>
  <si>
    <t xml:space="preserve">Qualquer problema ou divergencia, descreva-o no verso da Nota Fiscal e comunique-nos imediatamente. </t>
  </si>
  <si>
    <t>Só depois libere a transportadora.</t>
  </si>
  <si>
    <t>Prazo para reclamações: 3 dias a contar da data de recebimento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</si>
</sst>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  <numFmt numFmtId="165" formatCode="&quot;R$&quot;\ #,##0.00"/>
    <numFmt numFmtId="166" formatCode="[$R$-416]&quot; &quot;#,##0.00;[Red]&quot;-&quot;[$R$-416]&quot; &quot;#,##0.00"/>
    <numFmt numFmtId="167" formatCode="&quot;R$ &quot;#,##0.00"/>
    <numFmt numFmtId="168" formatCode="000000000\-00"/>
    <numFmt numFmtId="169" formatCode="#,##0.00;[Red]#,##0.00"/>
  </numFmts>
  <fonts count="40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10"/>
      <name val="Calibri"/>
      <family val="2"/>
    </font>
    <font>
      <b/>
      <sz val="18"/>
      <name val="Arial"/>
      <family val="2"/>
    </font>
    <font>
      <b/>
      <sz val="16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sz val="11"/>
      <color theme="1"/>
      <name val="Calibri"/>
      <family val="2"/>
      <scheme val="minor"/>
    </font>
    <font>
      <b/>
      <i/>
      <sz val="16"/>
      <color theme="1"/>
      <name val="Liberation Sans"/>
    </font>
    <font>
      <sz val="11"/>
      <color theme="1"/>
      <name val="Liberation Sans"/>
    </font>
    <font>
      <b/>
      <i/>
      <u/>
      <sz val="11"/>
      <color theme="1"/>
      <name val="Liberation Sans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Arial"/>
      <family val="2"/>
    </font>
    <font>
      <u/>
      <sz val="11"/>
      <color indexed="12"/>
      <name val="Calibri"/>
      <family val="2"/>
    </font>
    <font>
      <b/>
      <sz val="10"/>
      <name val="Arial"/>
      <family val="2"/>
    </font>
    <font>
      <b/>
      <sz val="12"/>
      <name val="Calibri"/>
      <family val="2"/>
    </font>
    <font>
      <b/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6"/>
      <color indexed="10"/>
      <name val="Calibri"/>
      <family val="2"/>
    </font>
    <font>
      <b/>
      <sz val="14"/>
      <name val="Calibri"/>
      <family val="2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11"/>
      <color indexed="64"/>
      <name val="Arial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6FFC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12" fillId="0" borderId="0">
      <alignment horizontal="center"/>
    </xf>
    <xf numFmtId="0" fontId="12" fillId="0" borderId="0">
      <alignment horizontal="center" textRotation="90"/>
    </xf>
    <xf numFmtId="164" fontId="11" fillId="0" borderId="0" applyFont="0" applyFill="0" applyBorder="0" applyAlignment="0" applyProtection="0"/>
    <xf numFmtId="0" fontId="1" fillId="0" borderId="0"/>
    <xf numFmtId="0" fontId="2" fillId="0" borderId="0"/>
    <xf numFmtId="0" fontId="13" fillId="0" borderId="0"/>
    <xf numFmtId="0" fontId="1" fillId="0" borderId="0"/>
    <xf numFmtId="0" fontId="1" fillId="0" borderId="0">
      <alignment textRotation="90"/>
    </xf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166" fontId="14" fillId="0" borderId="0"/>
    <xf numFmtId="0" fontId="21" fillId="6" borderId="10" applyNumberFormat="0" applyAlignment="0" applyProtection="0"/>
    <xf numFmtId="0" fontId="22" fillId="0" borderId="0"/>
    <xf numFmtId="0" fontId="23" fillId="0" borderId="0"/>
    <xf numFmtId="0" fontId="2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39" fillId="0" borderId="0" applyNumberFormat="0" applyFill="0" applyBorder="0" applyAlignment="0" applyProtection="0"/>
  </cellStyleXfs>
  <cellXfs count="257">
    <xf numFmtId="0" fontId="0" fillId="0" borderId="0" xfId="0"/>
    <xf numFmtId="0" fontId="0" fillId="0" borderId="0" xfId="0" applyFont="1"/>
    <xf numFmtId="0" fontId="13" fillId="0" borderId="9" xfId="6" applyBorder="1"/>
    <xf numFmtId="0" fontId="13" fillId="0" borderId="0" xfId="6"/>
    <xf numFmtId="2" fontId="13" fillId="0" borderId="9" xfId="6" applyNumberFormat="1" applyBorder="1"/>
    <xf numFmtId="3" fontId="13" fillId="0" borderId="0" xfId="6" applyNumberFormat="1"/>
    <xf numFmtId="164" fontId="11" fillId="0" borderId="0" xfId="3" applyFont="1"/>
    <xf numFmtId="0" fontId="9" fillId="2" borderId="5" xfId="8" applyFont="1" applyFill="1" applyBorder="1" applyAlignment="1" applyProtection="1">
      <alignment horizontal="center" vertical="center" wrapText="1"/>
    </xf>
    <xf numFmtId="0" fontId="5" fillId="2" borderId="1" xfId="8" applyFont="1" applyFill="1" applyBorder="1" applyAlignment="1" applyProtection="1">
      <alignment horizontal="left" vertical="center" wrapText="1"/>
    </xf>
    <xf numFmtId="4" fontId="4" fillId="2" borderId="1" xfId="8" applyNumberFormat="1" applyFont="1" applyFill="1" applyBorder="1" applyAlignment="1" applyProtection="1">
      <alignment horizontal="center" vertical="center" wrapText="1"/>
    </xf>
    <xf numFmtId="164" fontId="11" fillId="0" borderId="1" xfId="3" applyFont="1" applyBorder="1"/>
    <xf numFmtId="10" fontId="11" fillId="0" borderId="1" xfId="9" applyNumberFormat="1" applyFont="1" applyBorder="1"/>
    <xf numFmtId="0" fontId="17" fillId="4" borderId="1" xfId="4" applyFont="1" applyFill="1" applyBorder="1" applyAlignment="1" applyProtection="1">
      <alignment vertical="center" wrapText="1" shrinkToFit="1"/>
    </xf>
    <xf numFmtId="0" fontId="5" fillId="4" borderId="1" xfId="4" applyFont="1" applyFill="1" applyBorder="1" applyAlignment="1" applyProtection="1">
      <alignment horizontal="left" vertical="center" wrapText="1"/>
    </xf>
    <xf numFmtId="167" fontId="5" fillId="4" borderId="1" xfId="8" applyNumberFormat="1" applyFont="1" applyFill="1" applyBorder="1" applyAlignment="1" applyProtection="1">
      <alignment horizontal="center" vertical="center" wrapText="1"/>
    </xf>
    <xf numFmtId="0" fontId="19" fillId="4" borderId="1" xfId="0" applyFont="1" applyFill="1" applyBorder="1" applyAlignment="1">
      <alignment vertical="center"/>
    </xf>
    <xf numFmtId="0" fontId="17" fillId="2" borderId="1" xfId="7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167" fontId="5" fillId="2" borderId="1" xfId="8" applyNumberFormat="1" applyFont="1" applyFill="1" applyBorder="1" applyAlignment="1" applyProtection="1">
      <alignment horizontal="center" vertical="center" wrapText="1"/>
    </xf>
    <xf numFmtId="0" fontId="0" fillId="4" borderId="1" xfId="0" applyFill="1" applyBorder="1"/>
    <xf numFmtId="0" fontId="0" fillId="4" borderId="1" xfId="0" applyFill="1" applyBorder="1" applyAlignment="1">
      <alignment vertical="center"/>
    </xf>
    <xf numFmtId="0" fontId="0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center"/>
    </xf>
    <xf numFmtId="0" fontId="17" fillId="2" borderId="1" xfId="4" applyFont="1" applyFill="1" applyBorder="1" applyAlignment="1" applyProtection="1">
      <alignment vertical="center" wrapText="1" shrinkToFit="1"/>
    </xf>
    <xf numFmtId="0" fontId="5" fillId="2" borderId="1" xfId="4" applyFont="1" applyFill="1" applyBorder="1" applyAlignment="1" applyProtection="1">
      <alignment horizontal="left" vertical="center" wrapText="1"/>
    </xf>
    <xf numFmtId="0" fontId="17" fillId="4" borderId="1" xfId="8" applyFont="1" applyFill="1" applyBorder="1" applyAlignment="1" applyProtection="1">
      <alignment horizontal="left" vertical="center" wrapText="1"/>
    </xf>
    <xf numFmtId="0" fontId="17" fillId="4" borderId="0" xfId="7" applyFont="1" applyFill="1"/>
    <xf numFmtId="0" fontId="17" fillId="4" borderId="1" xfId="7" applyFont="1" applyFill="1" applyBorder="1"/>
    <xf numFmtId="0" fontId="17" fillId="2" borderId="1" xfId="8" applyFont="1" applyFill="1" applyBorder="1" applyAlignment="1" applyProtection="1">
      <alignment horizontal="left" vertical="center" wrapText="1"/>
    </xf>
    <xf numFmtId="0" fontId="17" fillId="2" borderId="0" xfId="7" applyFont="1" applyFill="1"/>
    <xf numFmtId="0" fontId="17" fillId="2" borderId="1" xfId="7" applyFont="1" applyFill="1" applyBorder="1"/>
    <xf numFmtId="0" fontId="17" fillId="2" borderId="7" xfId="4" applyFont="1" applyFill="1" applyBorder="1" applyAlignment="1" applyProtection="1">
      <alignment vertical="center" wrapText="1" shrinkToFit="1"/>
    </xf>
    <xf numFmtId="0" fontId="17" fillId="2" borderId="7" xfId="4" applyFont="1" applyFill="1" applyBorder="1" applyAlignment="1" applyProtection="1">
      <alignment vertical="center" wrapText="1"/>
    </xf>
    <xf numFmtId="0" fontId="15" fillId="4" borderId="0" xfId="0" applyFont="1" applyFill="1" applyAlignment="1">
      <alignment vertical="center" wrapText="1"/>
    </xf>
    <xf numFmtId="10" fontId="11" fillId="0" borderId="1" xfId="9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7" fillId="4" borderId="1" xfId="4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0" fillId="2" borderId="0" xfId="0" applyFill="1"/>
    <xf numFmtId="0" fontId="17" fillId="2" borderId="1" xfId="4" applyFont="1" applyFill="1" applyBorder="1" applyAlignment="1" applyProtection="1">
      <alignment horizontal="left" vertical="center" wrapText="1"/>
    </xf>
    <xf numFmtId="0" fontId="17" fillId="4" borderId="1" xfId="4" applyFont="1" applyFill="1" applyBorder="1" applyAlignment="1" applyProtection="1">
      <alignment vertical="center" wrapText="1"/>
    </xf>
    <xf numFmtId="0" fontId="5" fillId="2" borderId="1" xfId="4" applyFont="1" applyFill="1" applyBorder="1" applyAlignment="1" applyProtection="1">
      <alignment vertical="top" wrapText="1"/>
    </xf>
    <xf numFmtId="0" fontId="5" fillId="4" borderId="1" xfId="4" applyFont="1" applyFill="1" applyBorder="1" applyAlignment="1" applyProtection="1">
      <alignment vertical="center" wrapText="1"/>
    </xf>
    <xf numFmtId="0" fontId="17" fillId="2" borderId="1" xfId="4" applyFont="1" applyFill="1" applyBorder="1" applyAlignment="1" applyProtection="1">
      <alignment vertical="center" wrapText="1"/>
    </xf>
    <xf numFmtId="164" fontId="5" fillId="2" borderId="1" xfId="3" applyFont="1" applyFill="1" applyBorder="1" applyAlignment="1" applyProtection="1">
      <alignment horizontal="center" vertical="center" wrapText="1"/>
    </xf>
    <xf numFmtId="164" fontId="5" fillId="4" borderId="1" xfId="3" applyFont="1" applyFill="1" applyBorder="1" applyAlignment="1" applyProtection="1">
      <alignment horizontal="center" vertical="center" wrapText="1"/>
    </xf>
    <xf numFmtId="164" fontId="5" fillId="4" borderId="1" xfId="3" applyFont="1" applyFill="1" applyBorder="1" applyAlignment="1" applyProtection="1">
      <alignment horizontal="left" vertical="center" wrapText="1"/>
    </xf>
    <xf numFmtId="164" fontId="11" fillId="0" borderId="1" xfId="3" applyFont="1" applyBorder="1" applyAlignment="1">
      <alignment vertical="center"/>
    </xf>
    <xf numFmtId="0" fontId="4" fillId="0" borderId="18" xfId="8" applyFont="1" applyFill="1" applyBorder="1" applyAlignment="1" applyProtection="1">
      <alignment horizontal="left" vertical="center" wrapText="1"/>
      <protection locked="0"/>
    </xf>
    <xf numFmtId="0" fontId="24" fillId="0" borderId="1" xfId="15" applyFont="1" applyFill="1" applyBorder="1" applyAlignment="1" applyProtection="1">
      <alignment horizontal="center" vertical="center" wrapText="1"/>
      <protection locked="0"/>
    </xf>
    <xf numFmtId="165" fontId="15" fillId="0" borderId="1" xfId="13" applyNumberFormat="1" applyFont="1" applyFill="1" applyBorder="1" applyAlignment="1" applyProtection="1">
      <alignment horizontal="center" vertical="top" wrapText="1"/>
    </xf>
    <xf numFmtId="165" fontId="11" fillId="2" borderId="1" xfId="3" applyNumberFormat="1" applyFont="1" applyFill="1" applyBorder="1" applyAlignment="1">
      <alignment horizontal="center"/>
    </xf>
    <xf numFmtId="0" fontId="0" fillId="8" borderId="1" xfId="0" applyFill="1" applyBorder="1"/>
    <xf numFmtId="165" fontId="11" fillId="8" borderId="1" xfId="3" applyNumberFormat="1" applyFont="1" applyFill="1" applyBorder="1" applyAlignment="1">
      <alignment horizontal="center"/>
    </xf>
    <xf numFmtId="0" fontId="0" fillId="2" borderId="7" xfId="0" applyFill="1" applyBorder="1" applyAlignment="1">
      <alignment vertical="center" wrapText="1"/>
    </xf>
    <xf numFmtId="0" fontId="17" fillId="8" borderId="1" xfId="8" applyFont="1" applyFill="1" applyBorder="1" applyAlignment="1" applyProtection="1">
      <alignment horizontal="left" vertical="center" wrapText="1"/>
    </xf>
    <xf numFmtId="0" fontId="5" fillId="8" borderId="1" xfId="4" applyFont="1" applyFill="1" applyBorder="1" applyAlignment="1" applyProtection="1">
      <alignment horizontal="left" vertical="center" wrapText="1"/>
    </xf>
    <xf numFmtId="0" fontId="17" fillId="8" borderId="0" xfId="7" applyFont="1" applyFill="1"/>
    <xf numFmtId="0" fontId="17" fillId="8" borderId="1" xfId="7" applyFont="1" applyFill="1" applyBorder="1"/>
    <xf numFmtId="0" fontId="17" fillId="8" borderId="1" xfId="4" applyFont="1" applyFill="1" applyBorder="1" applyAlignment="1" applyProtection="1">
      <alignment horizontal="left" vertical="center" wrapText="1"/>
    </xf>
    <xf numFmtId="165" fontId="5" fillId="8" borderId="1" xfId="8" applyNumberFormat="1" applyFont="1" applyFill="1" applyBorder="1" applyAlignment="1" applyProtection="1">
      <alignment horizontal="center" vertical="center" wrapText="1"/>
    </xf>
    <xf numFmtId="0" fontId="19" fillId="8" borderId="1" xfId="0" applyFont="1" applyFill="1" applyBorder="1" applyAlignment="1">
      <alignment vertical="center"/>
    </xf>
    <xf numFmtId="0" fontId="17" fillId="2" borderId="5" xfId="4" applyFont="1" applyFill="1" applyBorder="1" applyAlignment="1" applyProtection="1">
      <alignment horizontal="left" vertical="center" wrapText="1"/>
    </xf>
    <xf numFmtId="0" fontId="16" fillId="2" borderId="5" xfId="8" applyFont="1" applyFill="1" applyBorder="1" applyAlignment="1" applyProtection="1">
      <alignment horizontal="center" vertical="center" wrapText="1"/>
    </xf>
    <xf numFmtId="0" fontId="17" fillId="8" borderId="1" xfId="4" applyFont="1" applyFill="1" applyBorder="1" applyAlignment="1" applyProtection="1">
      <alignment vertical="center" wrapText="1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169" fontId="0" fillId="0" borderId="0" xfId="0" applyNumberFormat="1" applyAlignment="1">
      <alignment horizontal="center"/>
    </xf>
    <xf numFmtId="165" fontId="5" fillId="2" borderId="1" xfId="18" applyNumberFormat="1" applyFont="1" applyFill="1" applyBorder="1" applyAlignment="1" applyProtection="1">
      <alignment horizontal="center" vertical="center" wrapText="1"/>
    </xf>
    <xf numFmtId="169" fontId="5" fillId="2" borderId="1" xfId="3" applyNumberFormat="1" applyFont="1" applyFill="1" applyBorder="1" applyAlignment="1" applyProtection="1">
      <alignment horizontal="center" vertical="center" wrapText="1"/>
    </xf>
    <xf numFmtId="165" fontId="5" fillId="8" borderId="1" xfId="18" applyNumberFormat="1" applyFont="1" applyFill="1" applyBorder="1" applyAlignment="1" applyProtection="1">
      <alignment horizontal="center" vertical="center" wrapText="1"/>
    </xf>
    <xf numFmtId="169" fontId="5" fillId="8" borderId="1" xfId="8" applyNumberFormat="1" applyFont="1" applyFill="1" applyBorder="1" applyAlignment="1" applyProtection="1">
      <alignment horizontal="center" vertical="center" wrapText="1"/>
    </xf>
    <xf numFmtId="169" fontId="5" fillId="8" borderId="1" xfId="3" applyNumberFormat="1" applyFont="1" applyFill="1" applyBorder="1" applyAlignment="1" applyProtection="1">
      <alignment horizontal="center" vertical="center" wrapText="1"/>
    </xf>
    <xf numFmtId="169" fontId="5" fillId="2" borderId="1" xfId="8" applyNumberFormat="1" applyFont="1" applyFill="1" applyBorder="1" applyAlignment="1" applyProtection="1">
      <alignment horizontal="center" vertical="center" wrapText="1"/>
    </xf>
    <xf numFmtId="165" fontId="5" fillId="2" borderId="5" xfId="18" applyNumberFormat="1" applyFont="1" applyFill="1" applyBorder="1" applyAlignment="1" applyProtection="1">
      <alignment horizontal="center" vertical="center" wrapText="1"/>
    </xf>
    <xf numFmtId="165" fontId="11" fillId="2" borderId="5" xfId="3" applyNumberFormat="1" applyFont="1" applyFill="1" applyBorder="1" applyAlignment="1">
      <alignment horizontal="center"/>
    </xf>
    <xf numFmtId="169" fontId="5" fillId="2" borderId="5" xfId="8" applyNumberFormat="1" applyFont="1" applyFill="1" applyBorder="1" applyAlignment="1" applyProtection="1">
      <alignment horizontal="center" vertical="center" wrapText="1"/>
    </xf>
    <xf numFmtId="0" fontId="5" fillId="2" borderId="5" xfId="4" applyFont="1" applyFill="1" applyBorder="1" applyAlignment="1" applyProtection="1">
      <alignment horizontal="left" vertical="center" wrapText="1"/>
    </xf>
    <xf numFmtId="0" fontId="17" fillId="2" borderId="5" xfId="4" applyFont="1" applyFill="1" applyBorder="1" applyAlignment="1" applyProtection="1">
      <alignment vertical="center" wrapText="1" shrinkToFit="1"/>
    </xf>
    <xf numFmtId="165" fontId="11" fillId="2" borderId="1" xfId="3" applyNumberFormat="1" applyFont="1" applyFill="1" applyBorder="1" applyAlignment="1">
      <alignment horizontal="center" vertical="center"/>
    </xf>
    <xf numFmtId="165" fontId="29" fillId="0" borderId="7" xfId="7" applyNumberFormat="1" applyFont="1" applyFill="1" applyBorder="1" applyAlignment="1">
      <alignment horizontal="center" wrapText="1"/>
    </xf>
    <xf numFmtId="0" fontId="36" fillId="0" borderId="1" xfId="0" applyFont="1" applyBorder="1" applyAlignment="1">
      <alignment horizontal="left"/>
    </xf>
    <xf numFmtId="169" fontId="5" fillId="0" borderId="1" xfId="8" applyNumberFormat="1" applyFont="1" applyFill="1" applyBorder="1" applyAlignment="1" applyProtection="1">
      <alignment horizontal="center" vertical="center" wrapText="1"/>
    </xf>
    <xf numFmtId="165" fontId="5" fillId="0" borderId="1" xfId="8" applyNumberFormat="1" applyFont="1" applyFill="1" applyBorder="1" applyAlignment="1" applyProtection="1">
      <alignment horizontal="center" vertical="center" wrapText="1"/>
    </xf>
    <xf numFmtId="0" fontId="28" fillId="0" borderId="0" xfId="0" applyFont="1" applyFill="1"/>
    <xf numFmtId="168" fontId="37" fillId="0" borderId="1" xfId="4" applyNumberFormat="1" applyFont="1" applyFill="1" applyBorder="1" applyAlignment="1" applyProtection="1">
      <alignment horizontal="left" vertical="top"/>
      <protection locked="0"/>
    </xf>
    <xf numFmtId="0" fontId="0" fillId="0" borderId="0" xfId="0" applyFill="1"/>
    <xf numFmtId="0" fontId="17" fillId="8" borderId="1" xfId="4" applyFont="1" applyFill="1" applyBorder="1" applyAlignment="1" applyProtection="1">
      <alignment vertical="center" wrapText="1" shrinkToFit="1"/>
    </xf>
    <xf numFmtId="0" fontId="17" fillId="0" borderId="1" xfId="8" applyFont="1" applyFill="1" applyBorder="1" applyAlignment="1" applyProtection="1">
      <alignment horizontal="left" vertical="center" wrapText="1"/>
    </xf>
    <xf numFmtId="0" fontId="5" fillId="0" borderId="1" xfId="4" applyFont="1" applyFill="1" applyBorder="1" applyAlignment="1" applyProtection="1">
      <alignment horizontal="left" vertical="center" wrapText="1"/>
    </xf>
    <xf numFmtId="165" fontId="5" fillId="0" borderId="1" xfId="18" applyNumberFormat="1" applyFont="1" applyFill="1" applyBorder="1" applyAlignment="1" applyProtection="1">
      <alignment horizontal="center" vertical="center" wrapText="1"/>
    </xf>
    <xf numFmtId="0" fontId="17" fillId="0" borderId="1" xfId="7" applyFont="1" applyFill="1" applyBorder="1"/>
    <xf numFmtId="0" fontId="17" fillId="0" borderId="1" xfId="4" applyFont="1" applyFill="1" applyBorder="1" applyAlignment="1" applyProtection="1">
      <alignment horizontal="left" vertical="center" wrapText="1"/>
    </xf>
    <xf numFmtId="169" fontId="5" fillId="0" borderId="1" xfId="3" applyNumberFormat="1" applyFont="1" applyFill="1" applyBorder="1" applyAlignment="1" applyProtection="1">
      <alignment horizontal="center" vertical="center" wrapText="1"/>
    </xf>
    <xf numFmtId="165" fontId="11" fillId="0" borderId="1" xfId="3" applyNumberFormat="1" applyFont="1" applyFill="1" applyBorder="1" applyAlignment="1">
      <alignment horizontal="center"/>
    </xf>
    <xf numFmtId="0" fontId="17" fillId="0" borderId="5" xfId="4" applyFont="1" applyFill="1" applyBorder="1" applyAlignment="1" applyProtection="1">
      <alignment horizontal="left" vertical="center" wrapText="1"/>
    </xf>
    <xf numFmtId="0" fontId="33" fillId="8" borderId="0" xfId="0" applyFont="1" applyFill="1"/>
    <xf numFmtId="0" fontId="17" fillId="0" borderId="1" xfId="7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2" fontId="11" fillId="8" borderId="1" xfId="3" applyNumberFormat="1" applyFont="1" applyFill="1" applyBorder="1" applyAlignment="1">
      <alignment horizontal="center"/>
    </xf>
    <xf numFmtId="2" fontId="5" fillId="8" borderId="1" xfId="18" applyNumberFormat="1" applyFont="1" applyFill="1" applyBorder="1" applyAlignment="1" applyProtection="1">
      <alignment horizontal="center" vertical="center" wrapText="1"/>
    </xf>
    <xf numFmtId="0" fontId="17" fillId="0" borderId="1" xfId="4" applyFont="1" applyFill="1" applyBorder="1" applyAlignment="1" applyProtection="1">
      <alignment vertical="center" wrapText="1"/>
    </xf>
    <xf numFmtId="0" fontId="5" fillId="8" borderId="1" xfId="4" applyFont="1" applyFill="1" applyBorder="1" applyAlignment="1" applyProtection="1">
      <alignment vertical="center" wrapText="1"/>
    </xf>
    <xf numFmtId="3" fontId="5" fillId="8" borderId="1" xfId="4" applyNumberFormat="1" applyFont="1" applyFill="1" applyBorder="1" applyAlignment="1" applyProtection="1">
      <alignment vertical="center" wrapText="1"/>
    </xf>
    <xf numFmtId="0" fontId="5" fillId="0" borderId="1" xfId="8" applyFont="1" applyFill="1" applyBorder="1" applyAlignment="1" applyProtection="1">
      <alignment horizontal="left" vertical="center" wrapText="1"/>
    </xf>
    <xf numFmtId="0" fontId="5" fillId="0" borderId="1" xfId="8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7" applyFont="1" applyFill="1"/>
    <xf numFmtId="165" fontId="11" fillId="0" borderId="1" xfId="3" applyNumberFormat="1" applyFont="1" applyFill="1" applyBorder="1" applyAlignment="1">
      <alignment horizontal="center" vertical="center"/>
    </xf>
    <xf numFmtId="0" fontId="17" fillId="0" borderId="5" xfId="4" applyFont="1" applyFill="1" applyBorder="1" applyAlignment="1" applyProtection="1">
      <alignment vertical="center" wrapText="1" shrinkToFit="1"/>
    </xf>
    <xf numFmtId="169" fontId="5" fillId="0" borderId="5" xfId="8" applyNumberFormat="1" applyFont="1" applyFill="1" applyBorder="1" applyAlignment="1" applyProtection="1">
      <alignment horizontal="center" vertical="center" wrapText="1"/>
    </xf>
    <xf numFmtId="165" fontId="5" fillId="0" borderId="5" xfId="8" applyNumberFormat="1" applyFont="1" applyFill="1" applyBorder="1" applyAlignment="1" applyProtection="1">
      <alignment horizontal="center" vertical="center" wrapText="1"/>
    </xf>
    <xf numFmtId="165" fontId="5" fillId="0" borderId="5" xfId="18" applyNumberFormat="1" applyFont="1" applyFill="1" applyBorder="1" applyAlignment="1" applyProtection="1">
      <alignment horizontal="center" vertical="center" wrapText="1"/>
    </xf>
    <xf numFmtId="0" fontId="17" fillId="9" borderId="1" xfId="8" applyFont="1" applyFill="1" applyBorder="1" applyAlignment="1" applyProtection="1">
      <alignment horizontal="left" vertical="center" wrapText="1"/>
    </xf>
    <xf numFmtId="169" fontId="5" fillId="9" borderId="1" xfId="8" applyNumberFormat="1" applyFont="1" applyFill="1" applyBorder="1" applyAlignment="1" applyProtection="1">
      <alignment horizontal="center" vertical="center" wrapText="1"/>
    </xf>
    <xf numFmtId="165" fontId="5" fillId="9" borderId="1" xfId="8" applyNumberFormat="1" applyFont="1" applyFill="1" applyBorder="1" applyAlignment="1" applyProtection="1">
      <alignment horizontal="center" vertical="center" wrapText="1"/>
    </xf>
    <xf numFmtId="0" fontId="17" fillId="9" borderId="1" xfId="7" applyFont="1" applyFill="1" applyBorder="1"/>
    <xf numFmtId="0" fontId="4" fillId="9" borderId="1" xfId="8" applyNumberFormat="1" applyFont="1" applyFill="1" applyBorder="1" applyAlignment="1" applyProtection="1">
      <alignment horizontal="center" vertical="center" wrapText="1"/>
    </xf>
    <xf numFmtId="0" fontId="0" fillId="2" borderId="1" xfId="0" applyNumberFormat="1" applyFill="1" applyBorder="1" applyAlignment="1">
      <alignment horizontal="center"/>
    </xf>
    <xf numFmtId="0" fontId="0" fillId="8" borderId="1" xfId="0" applyNumberFormat="1" applyFill="1" applyBorder="1" applyAlignment="1">
      <alignment horizontal="center"/>
    </xf>
    <xf numFmtId="0" fontId="5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5" fillId="2" borderId="5" xfId="4" applyNumberFormat="1" applyFont="1" applyFill="1" applyBorder="1" applyAlignment="1" applyProtection="1">
      <alignment horizontal="center" vertical="center" wrapText="1"/>
      <protection locked="0"/>
    </xf>
    <xf numFmtId="0" fontId="5" fillId="8" borderId="1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5" fillId="8" borderId="1" xfId="8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Alignment="1">
      <alignment horizontal="center"/>
    </xf>
    <xf numFmtId="0" fontId="9" fillId="0" borderId="5" xfId="8" applyFont="1" applyFill="1" applyBorder="1" applyAlignment="1" applyProtection="1">
      <alignment horizontal="center" vertical="center" wrapText="1"/>
    </xf>
    <xf numFmtId="0" fontId="4" fillId="0" borderId="1" xfId="8" applyNumberFormat="1" applyFont="1" applyFill="1" applyBorder="1" applyAlignment="1" applyProtection="1">
      <alignment horizontal="center" vertical="center" wrapText="1"/>
    </xf>
    <xf numFmtId="0" fontId="17" fillId="10" borderId="7" xfId="7" applyFont="1" applyFill="1" applyBorder="1"/>
    <xf numFmtId="0" fontId="4" fillId="10" borderId="1" xfId="8" applyNumberFormat="1" applyFont="1" applyFill="1" applyBorder="1" applyAlignment="1" applyProtection="1">
      <alignment horizontal="center" vertical="center" wrapText="1"/>
    </xf>
    <xf numFmtId="169" fontId="5" fillId="10" borderId="1" xfId="8" applyNumberFormat="1" applyFont="1" applyFill="1" applyBorder="1" applyAlignment="1" applyProtection="1">
      <alignment horizontal="center" vertical="center" wrapText="1"/>
    </xf>
    <xf numFmtId="165" fontId="5" fillId="10" borderId="1" xfId="8" applyNumberFormat="1" applyFont="1" applyFill="1" applyBorder="1" applyAlignment="1" applyProtection="1">
      <alignment horizontal="center" vertical="center" wrapText="1"/>
    </xf>
    <xf numFmtId="0" fontId="17" fillId="11" borderId="7" xfId="7" applyFont="1" applyFill="1" applyBorder="1"/>
    <xf numFmtId="0" fontId="4" fillId="11" borderId="1" xfId="8" applyNumberFormat="1" applyFont="1" applyFill="1" applyBorder="1" applyAlignment="1" applyProtection="1">
      <alignment horizontal="center" vertical="center" wrapText="1"/>
    </xf>
    <xf numFmtId="169" fontId="5" fillId="11" borderId="1" xfId="8" applyNumberFormat="1" applyFont="1" applyFill="1" applyBorder="1" applyAlignment="1" applyProtection="1">
      <alignment horizontal="center" vertical="center" wrapText="1"/>
    </xf>
    <xf numFmtId="165" fontId="5" fillId="11" borderId="1" xfId="8" applyNumberFormat="1" applyFont="1" applyFill="1" applyBorder="1" applyAlignment="1" applyProtection="1">
      <alignment horizontal="center" vertical="center" wrapText="1"/>
    </xf>
    <xf numFmtId="0" fontId="5" fillId="0" borderId="7" xfId="8" applyFont="1" applyFill="1" applyBorder="1" applyAlignment="1" applyProtection="1">
      <alignment horizontal="left" vertical="center" wrapText="1"/>
    </xf>
    <xf numFmtId="0" fontId="17" fillId="9" borderId="0" xfId="0" applyFont="1" applyFill="1" applyAlignment="1">
      <alignment horizontal="left"/>
    </xf>
    <xf numFmtId="0" fontId="5" fillId="9" borderId="1" xfId="8" applyFont="1" applyFill="1" applyBorder="1" applyAlignment="1" applyProtection="1">
      <alignment horizontal="left" vertical="center" wrapText="1"/>
    </xf>
    <xf numFmtId="0" fontId="5" fillId="10" borderId="1" xfId="8" applyFont="1" applyFill="1" applyBorder="1" applyAlignment="1" applyProtection="1">
      <alignment horizontal="left" vertical="center" wrapText="1"/>
    </xf>
    <xf numFmtId="0" fontId="5" fillId="11" borderId="1" xfId="8" applyFont="1" applyFill="1" applyBorder="1" applyAlignment="1" applyProtection="1">
      <alignment horizontal="left" vertical="center" wrapText="1"/>
    </xf>
    <xf numFmtId="0" fontId="17" fillId="8" borderId="5" xfId="4" applyFont="1" applyFill="1" applyBorder="1" applyAlignment="1" applyProtection="1">
      <alignment horizontal="left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39" fillId="2" borderId="1" xfId="23" applyFill="1" applyBorder="1"/>
    <xf numFmtId="0" fontId="7" fillId="0" borderId="3" xfId="4" applyFont="1" applyFill="1" applyBorder="1" applyAlignment="1" applyProtection="1">
      <alignment horizontal="center" vertical="center" wrapText="1"/>
    </xf>
    <xf numFmtId="0" fontId="7" fillId="0" borderId="8" xfId="4" applyFont="1" applyFill="1" applyBorder="1" applyAlignment="1" applyProtection="1">
      <alignment horizontal="center" vertical="center" wrapText="1"/>
    </xf>
    <xf numFmtId="49" fontId="8" fillId="0" borderId="8" xfId="8" applyNumberFormat="1" applyFont="1" applyFill="1" applyBorder="1" applyAlignment="1" applyProtection="1">
      <alignment horizontal="center" vertical="center" wrapText="1"/>
    </xf>
    <xf numFmtId="0" fontId="9" fillId="5" borderId="1" xfId="8" applyFont="1" applyFill="1" applyBorder="1" applyAlignment="1" applyProtection="1">
      <alignment horizontal="center" vertical="center" wrapText="1"/>
    </xf>
    <xf numFmtId="0" fontId="4" fillId="5" borderId="1" xfId="8" applyFont="1" applyFill="1" applyBorder="1" applyAlignment="1" applyProtection="1">
      <alignment horizontal="center" vertical="center" wrapText="1"/>
    </xf>
    <xf numFmtId="4" fontId="4" fillId="5" borderId="1" xfId="8" applyNumberFormat="1" applyFont="1" applyFill="1" applyBorder="1" applyAlignment="1" applyProtection="1">
      <alignment horizontal="center" vertical="center" wrapText="1"/>
    </xf>
    <xf numFmtId="164" fontId="4" fillId="5" borderId="1" xfId="3" applyFont="1" applyFill="1" applyBorder="1" applyAlignment="1" applyProtection="1">
      <alignment horizontal="center" vertical="center" wrapText="1"/>
    </xf>
    <xf numFmtId="0" fontId="16" fillId="4" borderId="5" xfId="8" applyFont="1" applyFill="1" applyBorder="1" applyAlignment="1" applyProtection="1">
      <alignment horizontal="center" vertical="center" textRotation="90" wrapText="1"/>
    </xf>
    <xf numFmtId="0" fontId="16" fillId="4" borderId="6" xfId="8" applyFont="1" applyFill="1" applyBorder="1" applyAlignment="1" applyProtection="1">
      <alignment horizontal="center" vertical="center" textRotation="90" wrapText="1"/>
    </xf>
    <xf numFmtId="0" fontId="16" fillId="4" borderId="2" xfId="8" applyFont="1" applyFill="1" applyBorder="1" applyAlignment="1" applyProtection="1">
      <alignment horizontal="center" vertical="center" textRotation="90" wrapText="1"/>
    </xf>
    <xf numFmtId="0" fontId="18" fillId="2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2" borderId="5" xfId="8" applyFont="1" applyFill="1" applyBorder="1" applyAlignment="1" applyProtection="1">
      <alignment horizontal="center" vertical="center" wrapText="1"/>
    </xf>
    <xf numFmtId="0" fontId="18" fillId="2" borderId="2" xfId="8" applyFont="1" applyFill="1" applyBorder="1" applyAlignment="1" applyProtection="1">
      <alignment horizontal="center" vertical="center" wrapText="1"/>
    </xf>
    <xf numFmtId="0" fontId="16" fillId="4" borderId="5" xfId="7" applyFont="1" applyFill="1" applyBorder="1" applyAlignment="1" applyProtection="1">
      <alignment horizontal="center" vertical="center" textRotation="90" wrapText="1"/>
    </xf>
    <xf numFmtId="0" fontId="16" fillId="4" borderId="6" xfId="7" applyFont="1" applyFill="1" applyBorder="1" applyAlignment="1" applyProtection="1">
      <alignment horizontal="center" vertical="center" textRotation="90" wrapText="1"/>
    </xf>
    <xf numFmtId="0" fontId="16" fillId="2" borderId="5" xfId="8" applyFont="1" applyFill="1" applyBorder="1" applyAlignment="1" applyProtection="1">
      <alignment horizontal="center" vertical="center" textRotation="90" wrapText="1"/>
    </xf>
    <xf numFmtId="0" fontId="16" fillId="2" borderId="6" xfId="8" applyFont="1" applyFill="1" applyBorder="1" applyAlignment="1" applyProtection="1">
      <alignment horizontal="center" vertical="center" textRotation="90" wrapText="1"/>
    </xf>
    <xf numFmtId="0" fontId="16" fillId="4" borderId="1" xfId="8" applyFont="1" applyFill="1" applyBorder="1" applyAlignment="1" applyProtection="1">
      <alignment horizontal="center" vertical="center" textRotation="90" wrapText="1"/>
    </xf>
    <xf numFmtId="0" fontId="17" fillId="4" borderId="1" xfId="7" applyFont="1" applyFill="1" applyBorder="1" applyAlignment="1" applyProtection="1">
      <alignment horizontal="center"/>
    </xf>
    <xf numFmtId="0" fontId="20" fillId="2" borderId="5" xfId="8" applyFont="1" applyFill="1" applyBorder="1" applyAlignment="1" applyProtection="1">
      <alignment horizontal="center" vertical="center" textRotation="90" wrapText="1"/>
    </xf>
    <xf numFmtId="0" fontId="20" fillId="2" borderId="6" xfId="8" applyFont="1" applyFill="1" applyBorder="1" applyAlignment="1" applyProtection="1">
      <alignment horizontal="center" vertical="center" textRotation="90" wrapText="1"/>
    </xf>
    <xf numFmtId="0" fontId="20" fillId="2" borderId="2" xfId="8" applyFont="1" applyFill="1" applyBorder="1" applyAlignment="1" applyProtection="1">
      <alignment horizontal="center" vertical="center" textRotation="90" wrapText="1"/>
    </xf>
    <xf numFmtId="0" fontId="16" fillId="2" borderId="1" xfId="8" applyFont="1" applyFill="1" applyBorder="1" applyAlignment="1" applyProtection="1">
      <alignment horizontal="center" vertical="center" textRotation="90" wrapText="1"/>
    </xf>
    <xf numFmtId="0" fontId="17" fillId="2" borderId="1" xfId="7" applyFont="1" applyFill="1" applyBorder="1" applyAlignment="1" applyProtection="1">
      <alignment horizontal="center"/>
    </xf>
    <xf numFmtId="0" fontId="16" fillId="2" borderId="5" xfId="7" applyFont="1" applyFill="1" applyBorder="1" applyAlignment="1" applyProtection="1">
      <alignment horizontal="center" vertical="center" textRotation="90" wrapText="1"/>
    </xf>
    <xf numFmtId="0" fontId="16" fillId="2" borderId="6" xfId="7" applyFont="1" applyFill="1" applyBorder="1" applyAlignment="1" applyProtection="1">
      <alignment horizontal="center" vertical="center" textRotation="90" wrapText="1"/>
    </xf>
    <xf numFmtId="0" fontId="9" fillId="11" borderId="5" xfId="8" applyFont="1" applyFill="1" applyBorder="1" applyAlignment="1" applyProtection="1">
      <alignment horizontal="center" vertical="center" wrapText="1"/>
    </xf>
    <xf numFmtId="0" fontId="9" fillId="11" borderId="6" xfId="8" applyFont="1" applyFill="1" applyBorder="1" applyAlignment="1" applyProtection="1">
      <alignment horizontal="center" vertical="center" wrapText="1"/>
    </xf>
    <xf numFmtId="0" fontId="9" fillId="11" borderId="2" xfId="8" applyFont="1" applyFill="1" applyBorder="1" applyAlignment="1" applyProtection="1">
      <alignment horizontal="center" vertical="center" wrapText="1"/>
    </xf>
    <xf numFmtId="0" fontId="9" fillId="10" borderId="5" xfId="8" applyFont="1" applyFill="1" applyBorder="1" applyAlignment="1" applyProtection="1">
      <alignment horizontal="center" vertical="center" wrapText="1"/>
    </xf>
    <xf numFmtId="0" fontId="9" fillId="10" borderId="6" xfId="8" applyFont="1" applyFill="1" applyBorder="1" applyAlignment="1" applyProtection="1">
      <alignment horizontal="center" vertical="center" wrapText="1"/>
    </xf>
    <xf numFmtId="0" fontId="9" fillId="10" borderId="2" xfId="8" applyFont="1" applyFill="1" applyBorder="1" applyAlignment="1" applyProtection="1">
      <alignment horizontal="center" vertical="center" wrapText="1"/>
    </xf>
    <xf numFmtId="0" fontId="9" fillId="9" borderId="5" xfId="8" applyFont="1" applyFill="1" applyBorder="1" applyAlignment="1" applyProtection="1">
      <alignment horizontal="center" vertical="center" wrapText="1"/>
    </xf>
    <xf numFmtId="0" fontId="9" fillId="9" borderId="6" xfId="8" applyFont="1" applyFill="1" applyBorder="1" applyAlignment="1" applyProtection="1">
      <alignment horizontal="center" vertical="center" wrapText="1"/>
    </xf>
    <xf numFmtId="0" fontId="9" fillId="9" borderId="2" xfId="8" applyFont="1" applyFill="1" applyBorder="1" applyAlignment="1" applyProtection="1">
      <alignment horizontal="center" vertical="center" wrapText="1"/>
    </xf>
    <xf numFmtId="0" fontId="17" fillId="0" borderId="13" xfId="7" applyFont="1" applyFill="1" applyBorder="1" applyAlignment="1" applyProtection="1">
      <alignment horizontal="center"/>
      <protection locked="0"/>
    </xf>
    <xf numFmtId="0" fontId="17" fillId="0" borderId="15" xfId="7" applyFont="1" applyFill="1" applyBorder="1" applyAlignment="1" applyProtection="1">
      <alignment horizontal="center"/>
      <protection locked="0"/>
    </xf>
    <xf numFmtId="0" fontId="17" fillId="0" borderId="14" xfId="7" applyFont="1" applyFill="1" applyBorder="1" applyAlignment="1" applyProtection="1">
      <alignment horizontal="center"/>
      <protection locked="0"/>
    </xf>
    <xf numFmtId="0" fontId="16" fillId="0" borderId="1" xfId="4" applyFont="1" applyFill="1" applyBorder="1" applyAlignment="1" applyProtection="1">
      <alignment horizontal="center"/>
    </xf>
    <xf numFmtId="0" fontId="17" fillId="0" borderId="1" xfId="7" applyFont="1" applyFill="1" applyBorder="1" applyAlignment="1" applyProtection="1">
      <alignment horizontal="center"/>
    </xf>
    <xf numFmtId="0" fontId="16" fillId="3" borderId="21" xfId="7" applyFont="1" applyFill="1" applyBorder="1" applyAlignment="1" applyProtection="1">
      <alignment horizontal="center"/>
    </xf>
    <xf numFmtId="0" fontId="16" fillId="3" borderId="20" xfId="7" applyFont="1" applyFill="1" applyBorder="1" applyAlignment="1" applyProtection="1">
      <alignment horizontal="center"/>
    </xf>
    <xf numFmtId="0" fontId="16" fillId="3" borderId="19" xfId="7" applyFont="1" applyFill="1" applyBorder="1" applyAlignment="1" applyProtection="1">
      <alignment horizontal="center"/>
    </xf>
    <xf numFmtId="0" fontId="16" fillId="0" borderId="17" xfId="7" applyFont="1" applyFill="1" applyBorder="1" applyAlignment="1" applyProtection="1">
      <alignment horizontal="center"/>
    </xf>
    <xf numFmtId="0" fontId="16" fillId="0" borderId="0" xfId="7" applyFont="1" applyFill="1" applyBorder="1" applyAlignment="1" applyProtection="1">
      <alignment horizontal="center"/>
    </xf>
    <xf numFmtId="0" fontId="16" fillId="0" borderId="16" xfId="7" applyFont="1" applyFill="1" applyBorder="1" applyAlignment="1" applyProtection="1">
      <alignment horizontal="center"/>
    </xf>
    <xf numFmtId="0" fontId="11" fillId="0" borderId="17" xfId="7" applyFont="1" applyFill="1" applyBorder="1" applyAlignment="1" applyProtection="1">
      <alignment horizontal="center"/>
    </xf>
    <xf numFmtId="0" fontId="11" fillId="0" borderId="0" xfId="7" applyFont="1" applyFill="1" applyBorder="1" applyAlignment="1" applyProtection="1">
      <alignment horizontal="center"/>
    </xf>
    <xf numFmtId="0" fontId="11" fillId="0" borderId="16" xfId="7" applyFont="1" applyFill="1" applyBorder="1" applyAlignment="1" applyProtection="1">
      <alignment horizontal="center"/>
    </xf>
    <xf numFmtId="0" fontId="17" fillId="0" borderId="17" xfId="7" applyFont="1" applyFill="1" applyBorder="1" applyAlignment="1" applyProtection="1">
      <alignment horizontal="center"/>
    </xf>
    <xf numFmtId="0" fontId="17" fillId="0" borderId="0" xfId="7" applyFont="1" applyFill="1" applyBorder="1" applyAlignment="1" applyProtection="1">
      <alignment horizontal="center"/>
    </xf>
    <xf numFmtId="0" fontId="17" fillId="0" borderId="16" xfId="7" applyFont="1" applyFill="1" applyBorder="1" applyAlignment="1" applyProtection="1">
      <alignment horizontal="center"/>
    </xf>
    <xf numFmtId="0" fontId="16" fillId="2" borderId="5" xfId="7" applyFont="1" applyFill="1" applyBorder="1" applyAlignment="1" applyProtection="1">
      <alignment horizontal="center" vertical="center" wrapText="1"/>
    </xf>
    <xf numFmtId="0" fontId="16" fillId="2" borderId="6" xfId="7" applyFont="1" applyFill="1" applyBorder="1" applyAlignment="1" applyProtection="1">
      <alignment horizontal="center" vertical="center" wrapText="1"/>
    </xf>
    <xf numFmtId="0" fontId="16" fillId="2" borderId="2" xfId="7" applyFont="1" applyFill="1" applyBorder="1" applyAlignment="1" applyProtection="1">
      <alignment horizontal="center" vertical="center" wrapText="1"/>
    </xf>
    <xf numFmtId="0" fontId="15" fillId="0" borderId="17" xfId="7" applyFont="1" applyFill="1" applyBorder="1" applyAlignment="1" applyProtection="1">
      <alignment horizontal="center"/>
    </xf>
    <xf numFmtId="0" fontId="15" fillId="0" borderId="0" xfId="7" applyFont="1" applyFill="1" applyBorder="1" applyAlignment="1" applyProtection="1">
      <alignment horizontal="center"/>
    </xf>
    <xf numFmtId="0" fontId="15" fillId="0" borderId="16" xfId="7" applyFont="1" applyFill="1" applyBorder="1" applyAlignment="1" applyProtection="1">
      <alignment horizontal="center"/>
    </xf>
    <xf numFmtId="0" fontId="16" fillId="8" borderId="1" xfId="8" applyFont="1" applyFill="1" applyBorder="1" applyAlignment="1" applyProtection="1">
      <alignment horizontal="center" vertical="center" textRotation="90" wrapText="1"/>
    </xf>
    <xf numFmtId="0" fontId="16" fillId="0" borderId="5" xfId="8" applyFont="1" applyFill="1" applyBorder="1" applyAlignment="1" applyProtection="1">
      <alignment horizontal="center" vertical="center" textRotation="90" wrapText="1"/>
    </xf>
    <xf numFmtId="0" fontId="16" fillId="0" borderId="6" xfId="8" applyFont="1" applyFill="1" applyBorder="1" applyAlignment="1" applyProtection="1">
      <alignment horizontal="center" vertical="center" textRotation="90" wrapText="1"/>
    </xf>
    <xf numFmtId="0" fontId="16" fillId="0" borderId="2" xfId="8" applyFont="1" applyFill="1" applyBorder="1" applyAlignment="1" applyProtection="1">
      <alignment horizontal="center" vertical="center" textRotation="90" wrapText="1"/>
    </xf>
    <xf numFmtId="0" fontId="16" fillId="8" borderId="5" xfId="8" applyFont="1" applyFill="1" applyBorder="1" applyAlignment="1" applyProtection="1">
      <alignment horizontal="center" vertical="center" textRotation="90" wrapText="1"/>
    </xf>
    <xf numFmtId="0" fontId="16" fillId="8" borderId="6" xfId="8" applyFont="1" applyFill="1" applyBorder="1" applyAlignment="1" applyProtection="1">
      <alignment horizontal="center" vertical="center" textRotation="90" wrapText="1"/>
    </xf>
    <xf numFmtId="0" fontId="16" fillId="8" borderId="2" xfId="8" applyFont="1" applyFill="1" applyBorder="1" applyAlignment="1" applyProtection="1">
      <alignment horizontal="center" vertical="center" textRotation="90" wrapText="1"/>
    </xf>
    <xf numFmtId="0" fontId="16" fillId="0" borderId="1" xfId="8" applyFont="1" applyFill="1" applyBorder="1" applyAlignment="1" applyProtection="1">
      <alignment horizontal="center" vertical="center" textRotation="90" wrapText="1"/>
    </xf>
    <xf numFmtId="0" fontId="4" fillId="8" borderId="1" xfId="8" applyFont="1" applyFill="1" applyBorder="1" applyAlignment="1" applyProtection="1">
      <alignment horizontal="center" vertical="center" textRotation="90" wrapText="1"/>
    </xf>
    <xf numFmtId="0" fontId="4" fillId="8" borderId="5" xfId="7" applyFont="1" applyFill="1" applyBorder="1" applyAlignment="1" applyProtection="1">
      <alignment horizontal="center" vertical="center" textRotation="90" wrapText="1"/>
    </xf>
    <xf numFmtId="0" fontId="16" fillId="8" borderId="6" xfId="7" applyFont="1" applyFill="1" applyBorder="1" applyAlignment="1" applyProtection="1">
      <alignment horizontal="center" vertical="center" textRotation="90" wrapText="1"/>
    </xf>
    <xf numFmtId="0" fontId="16" fillId="8" borderId="5" xfId="7" applyFont="1" applyFill="1" applyBorder="1" applyAlignment="1" applyProtection="1">
      <alignment horizontal="center" vertical="center" textRotation="90" wrapText="1"/>
    </xf>
    <xf numFmtId="0" fontId="16" fillId="8" borderId="2" xfId="7" applyFont="1" applyFill="1" applyBorder="1" applyAlignment="1" applyProtection="1">
      <alignment horizontal="center" vertical="center" textRotation="90" wrapText="1"/>
    </xf>
    <xf numFmtId="0" fontId="16" fillId="0" borderId="5" xfId="7" applyFont="1" applyFill="1" applyBorder="1" applyAlignment="1" applyProtection="1">
      <alignment horizontal="center" vertical="center" textRotation="90" wrapText="1"/>
    </xf>
    <xf numFmtId="0" fontId="16" fillId="0" borderId="6" xfId="7" applyFont="1" applyFill="1" applyBorder="1" applyAlignment="1" applyProtection="1">
      <alignment horizontal="center" vertical="center" textRotation="90" wrapText="1"/>
    </xf>
    <xf numFmtId="0" fontId="4" fillId="8" borderId="5" xfId="8" applyFont="1" applyFill="1" applyBorder="1" applyAlignment="1" applyProtection="1">
      <alignment horizontal="center" vertical="center" wrapText="1"/>
    </xf>
    <xf numFmtId="0" fontId="18" fillId="8" borderId="2" xfId="8" applyFont="1" applyFill="1" applyBorder="1" applyAlignment="1" applyProtection="1">
      <alignment horizontal="center" vertical="center" wrapText="1"/>
    </xf>
    <xf numFmtId="0" fontId="28" fillId="0" borderId="3" xfId="15" applyNumberFormat="1" applyFont="1" applyFill="1" applyBorder="1" applyAlignment="1" applyProtection="1">
      <alignment horizontal="center" vertical="center" wrapText="1" shrinkToFit="1"/>
    </xf>
    <xf numFmtId="0" fontId="28" fillId="0" borderId="8" xfId="15" applyNumberFormat="1" applyFont="1" applyFill="1" applyBorder="1" applyAlignment="1" applyProtection="1">
      <alignment horizontal="center" vertical="center" wrapText="1" shrinkToFit="1"/>
    </xf>
    <xf numFmtId="0" fontId="28" fillId="0" borderId="7" xfId="15" applyNumberFormat="1" applyFont="1" applyFill="1" applyBorder="1" applyAlignment="1" applyProtection="1">
      <alignment horizontal="center" vertical="center" wrapText="1" shrinkToFit="1"/>
    </xf>
    <xf numFmtId="0" fontId="16" fillId="0" borderId="3" xfId="4" applyFont="1" applyFill="1" applyBorder="1" applyAlignment="1" applyProtection="1">
      <alignment horizontal="center" vertical="center" wrapText="1" shrinkToFit="1"/>
    </xf>
    <xf numFmtId="0" fontId="16" fillId="0" borderId="8" xfId="4" applyFont="1" applyFill="1" applyBorder="1" applyAlignment="1" applyProtection="1">
      <alignment horizontal="center" vertical="center" wrapText="1" shrinkToFit="1"/>
    </xf>
    <xf numFmtId="0" fontId="16" fillId="0" borderId="7" xfId="4" applyFont="1" applyFill="1" applyBorder="1" applyAlignment="1" applyProtection="1">
      <alignment horizontal="center" vertical="center" wrapText="1" shrinkToFit="1"/>
    </xf>
    <xf numFmtId="49" fontId="8" fillId="0" borderId="1" xfId="8" applyNumberFormat="1" applyFont="1" applyFill="1" applyBorder="1" applyAlignment="1" applyProtection="1">
      <alignment horizontal="center" vertical="center" wrapText="1"/>
    </xf>
    <xf numFmtId="0" fontId="4" fillId="0" borderId="3" xfId="8" applyFont="1" applyFill="1" applyBorder="1" applyAlignment="1" applyProtection="1">
      <alignment horizontal="left" vertical="top" wrapText="1"/>
      <protection locked="0"/>
    </xf>
    <xf numFmtId="0" fontId="4" fillId="0" borderId="7" xfId="8" applyFont="1" applyFill="1" applyBorder="1" applyAlignment="1" applyProtection="1">
      <alignment horizontal="left" vertical="top" wrapText="1"/>
      <protection locked="0"/>
    </xf>
    <xf numFmtId="0" fontId="4" fillId="0" borderId="8" xfId="8" applyFont="1" applyFill="1" applyBorder="1" applyAlignment="1" applyProtection="1">
      <alignment horizontal="center" vertical="top" wrapText="1"/>
      <protection locked="0"/>
    </xf>
    <xf numFmtId="0" fontId="4" fillId="0" borderId="7" xfId="8" applyFont="1" applyFill="1" applyBorder="1" applyAlignment="1" applyProtection="1">
      <alignment horizontal="center" vertical="top" wrapText="1"/>
      <protection locked="0"/>
    </xf>
    <xf numFmtId="3" fontId="16" fillId="0" borderId="3" xfId="15" applyNumberFormat="1" applyFont="1" applyFill="1" applyBorder="1" applyAlignment="1" applyProtection="1">
      <alignment horizontal="left" vertical="top" wrapText="1" shrinkToFit="1"/>
      <protection locked="0"/>
    </xf>
    <xf numFmtId="3" fontId="16" fillId="0" borderId="7" xfId="15" applyNumberFormat="1" applyFont="1" applyFill="1" applyBorder="1" applyAlignment="1" applyProtection="1">
      <alignment horizontal="left" vertical="top" wrapText="1" shrinkToFit="1"/>
      <protection locked="0"/>
    </xf>
    <xf numFmtId="3" fontId="16" fillId="0" borderId="3" xfId="15" applyNumberFormat="1" applyFont="1" applyFill="1" applyBorder="1" applyAlignment="1" applyProtection="1">
      <alignment horizontal="center" vertical="top" wrapText="1" shrinkToFit="1"/>
      <protection locked="0"/>
    </xf>
    <xf numFmtId="3" fontId="16" fillId="0" borderId="8" xfId="15" applyNumberFormat="1" applyFont="1" applyFill="1" applyBorder="1" applyAlignment="1" applyProtection="1">
      <alignment horizontal="center" vertical="top" wrapText="1" shrinkToFit="1"/>
      <protection locked="0"/>
    </xf>
    <xf numFmtId="3" fontId="16" fillId="0" borderId="7" xfId="15" applyNumberFormat="1" applyFont="1" applyFill="1" applyBorder="1" applyAlignment="1" applyProtection="1">
      <alignment horizontal="center" vertical="top" wrapText="1" shrinkToFit="1"/>
      <protection locked="0"/>
    </xf>
    <xf numFmtId="0" fontId="4" fillId="0" borderId="12" xfId="8" applyFont="1" applyFill="1" applyBorder="1" applyAlignment="1" applyProtection="1">
      <alignment horizontal="center" vertical="center" wrapText="1"/>
      <protection locked="0"/>
    </xf>
    <xf numFmtId="0" fontId="4" fillId="0" borderId="11" xfId="8" applyFont="1" applyFill="1" applyBorder="1" applyAlignment="1" applyProtection="1">
      <alignment horizontal="center" vertical="center" wrapText="1"/>
      <protection locked="0"/>
    </xf>
    <xf numFmtId="0" fontId="27" fillId="0" borderId="3" xfId="15" applyFont="1" applyFill="1" applyBorder="1" applyAlignment="1" applyProtection="1">
      <alignment horizontal="center" vertical="center" wrapText="1" shrinkToFit="1"/>
    </xf>
    <xf numFmtId="0" fontId="32" fillId="0" borderId="8" xfId="7" applyFont="1" applyFill="1" applyBorder="1" applyAlignment="1" applyProtection="1">
      <alignment vertical="center"/>
    </xf>
    <xf numFmtId="0" fontId="32" fillId="0" borderId="7" xfId="7" applyFont="1" applyFill="1" applyBorder="1" applyAlignment="1" applyProtection="1">
      <alignment vertical="center"/>
    </xf>
    <xf numFmtId="0" fontId="9" fillId="7" borderId="1" xfId="8" applyFont="1" applyFill="1" applyBorder="1" applyAlignment="1" applyProtection="1">
      <alignment horizontal="center" vertical="center" wrapText="1"/>
    </xf>
    <xf numFmtId="0" fontId="4" fillId="0" borderId="3" xfId="8" applyFont="1" applyFill="1" applyBorder="1" applyAlignment="1" applyProtection="1">
      <alignment horizontal="left" vertical="center" wrapText="1"/>
      <protection locked="0"/>
    </xf>
    <xf numFmtId="0" fontId="4" fillId="0" borderId="7" xfId="8" applyFont="1" applyFill="1" applyBorder="1" applyAlignment="1" applyProtection="1">
      <alignment horizontal="left" vertical="center" wrapText="1"/>
      <protection locked="0"/>
    </xf>
    <xf numFmtId="0" fontId="4" fillId="0" borderId="3" xfId="8" applyFont="1" applyFill="1" applyBorder="1" applyAlignment="1" applyProtection="1">
      <alignment horizontal="center" vertical="center" wrapText="1"/>
      <protection locked="0"/>
    </xf>
    <xf numFmtId="0" fontId="4" fillId="0" borderId="8" xfId="8" applyFont="1" applyFill="1" applyBorder="1" applyAlignment="1" applyProtection="1">
      <alignment horizontal="center" vertical="center" wrapText="1"/>
      <protection locked="0"/>
    </xf>
    <xf numFmtId="0" fontId="4" fillId="0" borderId="7" xfId="8" applyFont="1" applyFill="1" applyBorder="1" applyAlignment="1" applyProtection="1">
      <alignment horizontal="center" vertical="center" wrapText="1"/>
      <protection locked="0"/>
    </xf>
    <xf numFmtId="0" fontId="26" fillId="0" borderId="5" xfId="15" applyFont="1" applyFill="1" applyBorder="1" applyAlignment="1" applyProtection="1">
      <alignment horizontal="left" vertical="center" wrapText="1"/>
    </xf>
    <xf numFmtId="0" fontId="26" fillId="0" borderId="6" xfId="15" applyFont="1" applyFill="1" applyBorder="1" applyAlignment="1" applyProtection="1">
      <alignment horizontal="left" vertical="center" wrapText="1"/>
    </xf>
    <xf numFmtId="167" fontId="29" fillId="0" borderId="4" xfId="7" applyNumberFormat="1" applyFont="1" applyFill="1" applyBorder="1" applyAlignment="1">
      <alignment horizontal="center" vertical="center"/>
    </xf>
    <xf numFmtId="167" fontId="29" fillId="0" borderId="12" xfId="7" applyNumberFormat="1" applyFont="1" applyFill="1" applyBorder="1" applyAlignment="1">
      <alignment horizontal="center" vertical="center"/>
    </xf>
    <xf numFmtId="167" fontId="29" fillId="0" borderId="17" xfId="7" applyNumberFormat="1" applyFont="1" applyFill="1" applyBorder="1" applyAlignment="1">
      <alignment horizontal="center" vertical="center"/>
    </xf>
    <xf numFmtId="167" fontId="29" fillId="0" borderId="0" xfId="7" applyNumberFormat="1" applyFont="1" applyFill="1" applyBorder="1" applyAlignment="1">
      <alignment horizontal="center" vertical="center"/>
    </xf>
    <xf numFmtId="165" fontId="4" fillId="7" borderId="1" xfId="8" applyNumberFormat="1" applyFont="1" applyFill="1" applyBorder="1" applyAlignment="1" applyProtection="1">
      <alignment horizontal="center" vertical="center" wrapText="1"/>
    </xf>
    <xf numFmtId="0" fontId="4" fillId="7" borderId="1" xfId="8" applyFont="1" applyFill="1" applyBorder="1" applyAlignment="1" applyProtection="1">
      <alignment horizontal="center" vertical="center" wrapText="1"/>
    </xf>
    <xf numFmtId="0" fontId="4" fillId="7" borderId="1" xfId="8" applyNumberFormat="1" applyFont="1" applyFill="1" applyBorder="1" applyAlignment="1" applyProtection="1">
      <alignment horizontal="center" vertical="center" wrapText="1"/>
    </xf>
    <xf numFmtId="169" fontId="4" fillId="7" borderId="1" xfId="8" applyNumberFormat="1" applyFont="1" applyFill="1" applyBorder="1" applyAlignment="1" applyProtection="1">
      <alignment horizontal="center" vertical="center" wrapText="1"/>
    </xf>
  </cellXfs>
  <cellStyles count="24">
    <cellStyle name="Cálculo" xfId="13" builtinId="22"/>
    <cellStyle name="Heading" xfId="1" xr:uid="{00000000-0005-0000-0000-000001000000}"/>
    <cellStyle name="Heading1" xfId="2" xr:uid="{00000000-0005-0000-0000-000002000000}"/>
    <cellStyle name="Hyperlink" xfId="23" xr:uid="{00000000-000B-0000-0000-000008000000}"/>
    <cellStyle name="Hyperlink 2" xfId="16" xr:uid="{00000000-0005-0000-0000-000004000000}"/>
    <cellStyle name="Moeda 2" xfId="3" xr:uid="{00000000-0005-0000-0000-000005000000}"/>
    <cellStyle name="Moeda 2 2" xfId="18" xr:uid="{00000000-0005-0000-0000-000006000000}"/>
    <cellStyle name="Moeda 3" xfId="17" xr:uid="{00000000-0005-0000-0000-000007000000}"/>
    <cellStyle name="Moeda 4" xfId="19" xr:uid="{00000000-0005-0000-0000-000008000000}"/>
    <cellStyle name="Normal" xfId="0" builtinId="0"/>
    <cellStyle name="Normal 2" xfId="4" xr:uid="{00000000-0005-0000-0000-00000A000000}"/>
    <cellStyle name="Normal 2 2" xfId="5" xr:uid="{00000000-0005-0000-0000-00000B000000}"/>
    <cellStyle name="Normal 2 2 2" xfId="21" xr:uid="{00000000-0005-0000-0000-00000C000000}"/>
    <cellStyle name="Normal 3" xfId="6" xr:uid="{00000000-0005-0000-0000-00000D000000}"/>
    <cellStyle name="Normal 3 2" xfId="7" xr:uid="{00000000-0005-0000-0000-00000E000000}"/>
    <cellStyle name="Normal 4" xfId="14" xr:uid="{00000000-0005-0000-0000-00000F000000}"/>
    <cellStyle name="Normal 4 2" xfId="20" xr:uid="{00000000-0005-0000-0000-000010000000}"/>
    <cellStyle name="Normal 5" xfId="22" xr:uid="{00000000-0005-0000-0000-000011000000}"/>
    <cellStyle name="Normal_Plan2" xfId="8" xr:uid="{00000000-0005-0000-0000-000012000000}"/>
    <cellStyle name="Normal_Tabela de Pedidos - ANTIK Mar11" xfId="15" xr:uid="{00000000-0005-0000-0000-000013000000}"/>
    <cellStyle name="Porcentagem" xfId="9" builtinId="5"/>
    <cellStyle name="Porcentagem 2" xfId="10" xr:uid="{00000000-0005-0000-0000-000015000000}"/>
    <cellStyle name="Result" xfId="11" xr:uid="{00000000-0005-0000-0000-000016000000}"/>
    <cellStyle name="Result2" xfId="12" xr:uid="{00000000-0005-0000-0000-000017000000}"/>
  </cellStyles>
  <dxfs count="0"/>
  <tableStyles count="0" defaultTableStyle="TableStyleMedium9" defaultPivotStyle="PivotStyleLight16"/>
  <colors>
    <mruColors>
      <color rgb="FFF6FFC1"/>
      <color rgb="FFFFFF5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0</xdr:row>
      <xdr:rowOff>47625</xdr:rowOff>
    </xdr:from>
    <xdr:to>
      <xdr:col>1</xdr:col>
      <xdr:colOff>2667000</xdr:colOff>
      <xdr:row>0</xdr:row>
      <xdr:rowOff>638175</xdr:rowOff>
    </xdr:to>
    <xdr:pic>
      <xdr:nvPicPr>
        <xdr:cNvPr id="8212" name="Picture 1" descr="logo antik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19250" y="47625"/>
          <a:ext cx="19240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0</xdr:row>
      <xdr:rowOff>47625</xdr:rowOff>
    </xdr:from>
    <xdr:to>
      <xdr:col>1</xdr:col>
      <xdr:colOff>2286000</xdr:colOff>
      <xdr:row>0</xdr:row>
      <xdr:rowOff>638175</xdr:rowOff>
    </xdr:to>
    <xdr:pic>
      <xdr:nvPicPr>
        <xdr:cNvPr id="2" name="Picture 1" descr="logo antik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76425" y="47625"/>
          <a:ext cx="15430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rencia%20Comercial/La%20Fa&#231;on/Feira/Lan&#231;amento%20Decor_2014%20-%20Feir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tiane.gallante/Desktop/J%20Botelho%20-%20Anti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mercial/Comercial%201/Tabela%20de%20Pre&#231;o/Tabelas%202014/Atacado/Antik_Atacado_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ik"/>
      <sheetName val="Plan1"/>
    </sheetNames>
    <sheetDataSet>
      <sheetData sheetId="0" refreshError="1"/>
      <sheetData sheetId="1" refreshError="1">
        <row r="1">
          <cell r="A1" t="str">
            <v>Códigos</v>
          </cell>
          <cell r="B1" t="str">
            <v>Preço Atacado Unitário</v>
          </cell>
          <cell r="C1" t="str">
            <v>Preço Loja Unitário</v>
          </cell>
        </row>
        <row r="3">
          <cell r="A3" t="str">
            <v xml:space="preserve">21.43.2 </v>
          </cell>
          <cell r="B3">
            <v>50</v>
          </cell>
          <cell r="C3">
            <v>105</v>
          </cell>
        </row>
        <row r="4">
          <cell r="A4" t="str">
            <v xml:space="preserve">25.43.2 </v>
          </cell>
          <cell r="B4">
            <v>50</v>
          </cell>
          <cell r="C4">
            <v>105</v>
          </cell>
        </row>
        <row r="5">
          <cell r="A5" t="str">
            <v>23.15</v>
          </cell>
          <cell r="B5">
            <v>40.200000000000003</v>
          </cell>
          <cell r="C5">
            <v>88.5</v>
          </cell>
        </row>
        <row r="6">
          <cell r="A6" t="str">
            <v>23.20.1</v>
          </cell>
          <cell r="B6">
            <v>25.1</v>
          </cell>
          <cell r="C6">
            <v>55.3</v>
          </cell>
        </row>
        <row r="7">
          <cell r="A7" t="str">
            <v>23.07</v>
          </cell>
          <cell r="B7">
            <v>13.3</v>
          </cell>
          <cell r="C7">
            <v>29.3</v>
          </cell>
        </row>
        <row r="8">
          <cell r="A8" t="str">
            <v>23.38.2</v>
          </cell>
          <cell r="B8">
            <v>44.55</v>
          </cell>
          <cell r="C8">
            <v>98</v>
          </cell>
        </row>
        <row r="9">
          <cell r="A9" t="str">
            <v>23.01.1</v>
          </cell>
          <cell r="B9">
            <v>28</v>
          </cell>
          <cell r="C9">
            <v>61.6</v>
          </cell>
        </row>
        <row r="10">
          <cell r="A10" t="str">
            <v>28.58.5</v>
          </cell>
          <cell r="B10">
            <v>9.8000000000000007</v>
          </cell>
          <cell r="C10">
            <v>0</v>
          </cell>
        </row>
        <row r="11">
          <cell r="A11" t="str">
            <v>43.15</v>
          </cell>
          <cell r="B11">
            <v>40.200000000000003</v>
          </cell>
          <cell r="C11">
            <v>88.5</v>
          </cell>
        </row>
        <row r="12">
          <cell r="A12" t="str">
            <v>43.20.1</v>
          </cell>
          <cell r="B12">
            <v>25.1</v>
          </cell>
          <cell r="C12">
            <v>55.3</v>
          </cell>
        </row>
        <row r="13">
          <cell r="A13" t="str">
            <v>43.07</v>
          </cell>
          <cell r="B13">
            <v>13.3</v>
          </cell>
          <cell r="C13">
            <v>29.3</v>
          </cell>
        </row>
        <row r="14">
          <cell r="A14" t="str">
            <v>43.38</v>
          </cell>
          <cell r="B14">
            <v>40.5</v>
          </cell>
          <cell r="C14">
            <v>89</v>
          </cell>
        </row>
        <row r="15">
          <cell r="A15" t="str">
            <v>43.01.1</v>
          </cell>
          <cell r="B15">
            <v>25.5</v>
          </cell>
          <cell r="C15">
            <v>56</v>
          </cell>
        </row>
        <row r="16">
          <cell r="A16" t="str">
            <v>43.38.2</v>
          </cell>
          <cell r="B16">
            <v>31.5</v>
          </cell>
          <cell r="C16">
            <v>69.3</v>
          </cell>
        </row>
        <row r="17">
          <cell r="A17" t="str">
            <v>43.38.1</v>
          </cell>
          <cell r="B17">
            <v>31.5</v>
          </cell>
          <cell r="C17">
            <v>69.3</v>
          </cell>
        </row>
        <row r="18">
          <cell r="A18" t="str">
            <v>28.58.6</v>
          </cell>
          <cell r="B18">
            <v>9.8000000000000007</v>
          </cell>
          <cell r="C18">
            <v>0</v>
          </cell>
        </row>
        <row r="19">
          <cell r="A19" t="str">
            <v>45.15</v>
          </cell>
          <cell r="B19">
            <v>40.200000000000003</v>
          </cell>
          <cell r="C19">
            <v>88.5</v>
          </cell>
        </row>
        <row r="20">
          <cell r="A20" t="str">
            <v>45.20.1</v>
          </cell>
          <cell r="B20">
            <v>25.1</v>
          </cell>
          <cell r="C20">
            <v>55.3</v>
          </cell>
        </row>
        <row r="21">
          <cell r="A21" t="str">
            <v>45.07</v>
          </cell>
          <cell r="B21">
            <v>13.3</v>
          </cell>
          <cell r="C21">
            <v>29.3</v>
          </cell>
        </row>
        <row r="22">
          <cell r="A22" t="str">
            <v>28.58.7</v>
          </cell>
          <cell r="B22">
            <v>9.8000000000000007</v>
          </cell>
          <cell r="C22">
            <v>0</v>
          </cell>
        </row>
        <row r="23">
          <cell r="A23" t="str">
            <v>56.05</v>
          </cell>
          <cell r="B23">
            <v>40.24</v>
          </cell>
          <cell r="C23">
            <v>40.24</v>
          </cell>
        </row>
        <row r="24">
          <cell r="A24" t="str">
            <v>56.01</v>
          </cell>
          <cell r="B24">
            <v>19.5</v>
          </cell>
          <cell r="C24">
            <v>42.9</v>
          </cell>
        </row>
        <row r="25">
          <cell r="A25" t="str">
            <v>56.02</v>
          </cell>
          <cell r="B25">
            <v>19.5</v>
          </cell>
          <cell r="C25">
            <v>42.9</v>
          </cell>
        </row>
        <row r="26">
          <cell r="A26" t="str">
            <v>56.03</v>
          </cell>
          <cell r="B26">
            <v>19.5</v>
          </cell>
          <cell r="C26">
            <v>42.9</v>
          </cell>
        </row>
        <row r="27">
          <cell r="A27" t="str">
            <v>56.04</v>
          </cell>
          <cell r="B27">
            <v>19.5</v>
          </cell>
          <cell r="C27">
            <v>42.9</v>
          </cell>
        </row>
        <row r="28">
          <cell r="A28" t="str">
            <v>52.15</v>
          </cell>
          <cell r="B28">
            <v>40.200000000000003</v>
          </cell>
          <cell r="C28">
            <v>88.5</v>
          </cell>
        </row>
        <row r="29">
          <cell r="A29" t="str">
            <v>52.20</v>
          </cell>
          <cell r="B29">
            <v>25.1</v>
          </cell>
          <cell r="C29">
            <v>55.3</v>
          </cell>
        </row>
        <row r="30">
          <cell r="A30" t="str">
            <v>52.07</v>
          </cell>
          <cell r="B30">
            <v>13.3</v>
          </cell>
          <cell r="C30">
            <v>29.3</v>
          </cell>
        </row>
        <row r="31">
          <cell r="A31" t="str">
            <v>28.58.13</v>
          </cell>
          <cell r="B31">
            <v>9.8000000000000007</v>
          </cell>
          <cell r="C31">
            <v>0</v>
          </cell>
        </row>
        <row r="32">
          <cell r="A32" t="str">
            <v>37.15.1</v>
          </cell>
          <cell r="B32">
            <v>40.200000000000003</v>
          </cell>
          <cell r="C32">
            <v>88.5</v>
          </cell>
        </row>
        <row r="33">
          <cell r="A33" t="str">
            <v>37.20.1</v>
          </cell>
          <cell r="B33">
            <v>25.1</v>
          </cell>
          <cell r="C33">
            <v>55.3</v>
          </cell>
        </row>
        <row r="34">
          <cell r="A34" t="str">
            <v>37.07</v>
          </cell>
          <cell r="B34">
            <v>13.3</v>
          </cell>
          <cell r="C34">
            <v>29.3</v>
          </cell>
        </row>
        <row r="35">
          <cell r="A35" t="str">
            <v>37.46</v>
          </cell>
          <cell r="B35">
            <v>24</v>
          </cell>
          <cell r="C35">
            <v>52.8</v>
          </cell>
        </row>
        <row r="36">
          <cell r="A36" t="str">
            <v>37.58.2</v>
          </cell>
          <cell r="B36">
            <v>40.5</v>
          </cell>
          <cell r="C36">
            <v>89</v>
          </cell>
        </row>
        <row r="37">
          <cell r="A37" t="str">
            <v>28.58.8</v>
          </cell>
          <cell r="B37">
            <v>9.8000000000000007</v>
          </cell>
          <cell r="C37">
            <v>0</v>
          </cell>
        </row>
        <row r="38">
          <cell r="A38" t="str">
            <v>57.15</v>
          </cell>
          <cell r="B38">
            <v>40.200000000000003</v>
          </cell>
          <cell r="C38">
            <v>88.5</v>
          </cell>
        </row>
        <row r="39">
          <cell r="A39" t="str">
            <v>57.20</v>
          </cell>
          <cell r="B39">
            <v>25.1</v>
          </cell>
          <cell r="C39">
            <v>55.3</v>
          </cell>
        </row>
        <row r="40">
          <cell r="A40" t="str">
            <v>57.07</v>
          </cell>
          <cell r="B40">
            <v>13.3</v>
          </cell>
          <cell r="C40">
            <v>29.3</v>
          </cell>
        </row>
        <row r="41">
          <cell r="A41" t="str">
            <v>57.11</v>
          </cell>
          <cell r="B41">
            <v>33</v>
          </cell>
          <cell r="C41">
            <v>72.599999999999994</v>
          </cell>
        </row>
        <row r="42">
          <cell r="A42" t="str">
            <v>57.21</v>
          </cell>
          <cell r="B42">
            <v>16</v>
          </cell>
          <cell r="C42">
            <v>35.200000000000003</v>
          </cell>
        </row>
        <row r="43">
          <cell r="A43" t="str">
            <v>57.08</v>
          </cell>
          <cell r="B43">
            <v>34</v>
          </cell>
          <cell r="C43">
            <v>74.8</v>
          </cell>
        </row>
        <row r="44">
          <cell r="A44" t="str">
            <v>28.58.2</v>
          </cell>
          <cell r="B44">
            <v>98</v>
          </cell>
          <cell r="C44">
            <v>0</v>
          </cell>
        </row>
        <row r="45">
          <cell r="A45" t="str">
            <v>21.15.1</v>
          </cell>
          <cell r="B45">
            <v>40.200000000000003</v>
          </cell>
          <cell r="C45">
            <v>88.5</v>
          </cell>
        </row>
        <row r="46">
          <cell r="A46" t="str">
            <v>21.20.1</v>
          </cell>
          <cell r="B46">
            <v>25.1</v>
          </cell>
          <cell r="C46">
            <v>55.3</v>
          </cell>
        </row>
        <row r="47">
          <cell r="A47" t="str">
            <v>21.07</v>
          </cell>
          <cell r="B47">
            <v>13.3</v>
          </cell>
          <cell r="C47">
            <v>29.3</v>
          </cell>
        </row>
        <row r="48">
          <cell r="A48" t="str">
            <v>21.05.01</v>
          </cell>
          <cell r="B48">
            <v>20.5</v>
          </cell>
          <cell r="C48">
            <v>45</v>
          </cell>
        </row>
        <row r="49">
          <cell r="A49" t="str">
            <v>21.11.01</v>
          </cell>
          <cell r="B49">
            <v>33</v>
          </cell>
          <cell r="C49">
            <v>72.599999999999994</v>
          </cell>
        </row>
        <row r="50">
          <cell r="A50" t="str">
            <v>21.01.1</v>
          </cell>
          <cell r="B50">
            <v>28</v>
          </cell>
          <cell r="C50">
            <v>61.6</v>
          </cell>
        </row>
        <row r="51">
          <cell r="A51" t="str">
            <v>21.04.7</v>
          </cell>
          <cell r="B51">
            <v>24</v>
          </cell>
          <cell r="C51">
            <v>52.8</v>
          </cell>
        </row>
        <row r="52">
          <cell r="A52" t="str">
            <v>28.58.9</v>
          </cell>
          <cell r="B52">
            <v>9.8000000000000007</v>
          </cell>
          <cell r="C52">
            <v>0</v>
          </cell>
        </row>
        <row r="53">
          <cell r="A53" t="str">
            <v>27.48.1</v>
          </cell>
          <cell r="B53">
            <v>20.9</v>
          </cell>
          <cell r="C53">
            <v>46</v>
          </cell>
        </row>
        <row r="54">
          <cell r="A54" t="str">
            <v>27.49.1</v>
          </cell>
          <cell r="B54">
            <v>20.9</v>
          </cell>
          <cell r="C54">
            <v>46</v>
          </cell>
        </row>
        <row r="55">
          <cell r="A55" t="str">
            <v>27.50.1</v>
          </cell>
          <cell r="B55">
            <v>20.9</v>
          </cell>
          <cell r="C55">
            <v>46</v>
          </cell>
        </row>
        <row r="56">
          <cell r="A56" t="str">
            <v>27.53.1</v>
          </cell>
          <cell r="B56">
            <v>20.9</v>
          </cell>
          <cell r="C56">
            <v>46</v>
          </cell>
        </row>
        <row r="57">
          <cell r="A57" t="str">
            <v>28.52</v>
          </cell>
          <cell r="B57">
            <v>7</v>
          </cell>
          <cell r="C57">
            <v>12.6</v>
          </cell>
        </row>
        <row r="58">
          <cell r="A58" t="str">
            <v>54.15</v>
          </cell>
          <cell r="B58">
            <v>40.200000000000003</v>
          </cell>
          <cell r="C58">
            <v>88.5</v>
          </cell>
        </row>
        <row r="59">
          <cell r="A59" t="str">
            <v>54.20</v>
          </cell>
          <cell r="B59">
            <v>25.1</v>
          </cell>
          <cell r="C59">
            <v>55.3</v>
          </cell>
        </row>
        <row r="60">
          <cell r="A60" t="str">
            <v>54.07</v>
          </cell>
          <cell r="B60">
            <v>13.3</v>
          </cell>
          <cell r="C60">
            <v>29.3</v>
          </cell>
        </row>
        <row r="61">
          <cell r="A61" t="str">
            <v xml:space="preserve"> 54.45</v>
          </cell>
          <cell r="B61">
            <v>28.6</v>
          </cell>
          <cell r="C61">
            <v>62.9</v>
          </cell>
        </row>
        <row r="62">
          <cell r="A62" t="str">
            <v>54.05</v>
          </cell>
          <cell r="B62">
            <v>20.5</v>
          </cell>
          <cell r="C62">
            <v>45</v>
          </cell>
        </row>
        <row r="63">
          <cell r="A63" t="str">
            <v>54.11</v>
          </cell>
          <cell r="B63">
            <v>33</v>
          </cell>
          <cell r="C63">
            <v>72.599999999999994</v>
          </cell>
        </row>
        <row r="64">
          <cell r="A64" t="str">
            <v>28.58.16</v>
          </cell>
          <cell r="B64">
            <v>9.8000000000000007</v>
          </cell>
          <cell r="C64">
            <v>0</v>
          </cell>
        </row>
        <row r="65">
          <cell r="A65" t="str">
            <v>53.15</v>
          </cell>
          <cell r="B65">
            <v>40.200000000000003</v>
          </cell>
          <cell r="C65">
            <v>88.5</v>
          </cell>
        </row>
        <row r="66">
          <cell r="A66" t="str">
            <v>53.20</v>
          </cell>
          <cell r="B66">
            <v>25.1</v>
          </cell>
          <cell r="C66">
            <v>55.3</v>
          </cell>
        </row>
        <row r="67">
          <cell r="A67" t="str">
            <v>53.07</v>
          </cell>
          <cell r="B67">
            <v>13.3</v>
          </cell>
          <cell r="C67">
            <v>29.3</v>
          </cell>
        </row>
        <row r="68">
          <cell r="A68" t="str">
            <v>53.45</v>
          </cell>
          <cell r="B68">
            <v>28.6</v>
          </cell>
          <cell r="C68">
            <v>62.9</v>
          </cell>
        </row>
        <row r="69">
          <cell r="A69" t="str">
            <v>53.05</v>
          </cell>
          <cell r="B69">
            <v>20.5</v>
          </cell>
          <cell r="C69">
            <v>45</v>
          </cell>
        </row>
        <row r="70">
          <cell r="A70" t="str">
            <v>53.11</v>
          </cell>
          <cell r="B70">
            <v>33</v>
          </cell>
          <cell r="C70">
            <v>72.599999999999994</v>
          </cell>
        </row>
        <row r="71">
          <cell r="A71" t="str">
            <v>28.58.17</v>
          </cell>
          <cell r="B71">
            <v>9.8000000000000007</v>
          </cell>
          <cell r="C71">
            <v>0</v>
          </cell>
        </row>
        <row r="72">
          <cell r="A72" t="str">
            <v>55.15</v>
          </cell>
          <cell r="B72">
            <v>40.200000000000003</v>
          </cell>
          <cell r="C72">
            <v>88.5</v>
          </cell>
        </row>
        <row r="73">
          <cell r="A73" t="str">
            <v>55.20</v>
          </cell>
          <cell r="B73">
            <v>25.1</v>
          </cell>
          <cell r="C73">
            <v>55.3</v>
          </cell>
        </row>
        <row r="74">
          <cell r="A74" t="str">
            <v>55.07</v>
          </cell>
          <cell r="B74">
            <v>13.3</v>
          </cell>
          <cell r="C74">
            <v>29.3</v>
          </cell>
        </row>
        <row r="75">
          <cell r="A75" t="str">
            <v>55.11</v>
          </cell>
          <cell r="B75">
            <v>33</v>
          </cell>
          <cell r="C75">
            <v>72.599999999999994</v>
          </cell>
        </row>
        <row r="76">
          <cell r="A76" t="str">
            <v>55.45</v>
          </cell>
          <cell r="B76">
            <v>28.6</v>
          </cell>
          <cell r="C76">
            <v>62.9</v>
          </cell>
        </row>
        <row r="77">
          <cell r="A77" t="str">
            <v>28.58.20</v>
          </cell>
          <cell r="B77">
            <v>9.8000000000000007</v>
          </cell>
          <cell r="C77">
            <v>0</v>
          </cell>
        </row>
        <row r="78">
          <cell r="A78" t="str">
            <v>33.15</v>
          </cell>
          <cell r="B78">
            <v>40.200000000000003</v>
          </cell>
          <cell r="C78">
            <v>88.5</v>
          </cell>
        </row>
        <row r="79">
          <cell r="A79" t="str">
            <v>33.20.1</v>
          </cell>
          <cell r="B79">
            <v>25.1</v>
          </cell>
          <cell r="C79">
            <v>55.3</v>
          </cell>
        </row>
        <row r="80">
          <cell r="A80" t="str">
            <v>33.07</v>
          </cell>
          <cell r="B80">
            <v>13.3</v>
          </cell>
          <cell r="C80">
            <v>29.3</v>
          </cell>
        </row>
        <row r="81">
          <cell r="A81" t="str">
            <v>33.11.01</v>
          </cell>
          <cell r="B81">
            <v>33</v>
          </cell>
          <cell r="C81">
            <v>72.599999999999994</v>
          </cell>
        </row>
        <row r="82">
          <cell r="A82" t="str">
            <v>33.01</v>
          </cell>
          <cell r="B82">
            <v>25.5</v>
          </cell>
          <cell r="C82">
            <v>56</v>
          </cell>
        </row>
        <row r="83">
          <cell r="A83" t="str">
            <v>28.58.10</v>
          </cell>
          <cell r="B83">
            <v>9.8000000000000007</v>
          </cell>
          <cell r="C83">
            <v>0</v>
          </cell>
        </row>
        <row r="84">
          <cell r="A84" t="str">
            <v>25.15</v>
          </cell>
          <cell r="B84">
            <v>40.200000000000003</v>
          </cell>
          <cell r="C84">
            <v>88.5</v>
          </cell>
        </row>
        <row r="85">
          <cell r="A85" t="str">
            <v>25.20.1</v>
          </cell>
          <cell r="B85">
            <v>25.1</v>
          </cell>
          <cell r="C85">
            <v>55.3</v>
          </cell>
        </row>
        <row r="86">
          <cell r="A86" t="str">
            <v>25.07</v>
          </cell>
          <cell r="B86">
            <v>13.3</v>
          </cell>
          <cell r="C86">
            <v>29.3</v>
          </cell>
        </row>
        <row r="87">
          <cell r="A87" t="str">
            <v>25.05.01</v>
          </cell>
          <cell r="B87">
            <v>20.5</v>
          </cell>
          <cell r="C87">
            <v>45</v>
          </cell>
        </row>
        <row r="88">
          <cell r="A88" t="str">
            <v>25.11.01</v>
          </cell>
          <cell r="B88">
            <v>33</v>
          </cell>
          <cell r="C88">
            <v>72.599999999999994</v>
          </cell>
        </row>
        <row r="89">
          <cell r="A89" t="str">
            <v>25.01.1</v>
          </cell>
          <cell r="B89">
            <v>28</v>
          </cell>
          <cell r="C89">
            <v>61.6</v>
          </cell>
        </row>
        <row r="90">
          <cell r="A90" t="str">
            <v>25.38.3</v>
          </cell>
          <cell r="B90">
            <v>44.55</v>
          </cell>
          <cell r="C90">
            <v>98</v>
          </cell>
        </row>
        <row r="91">
          <cell r="A91" t="str">
            <v>25.46</v>
          </cell>
          <cell r="B91">
            <v>24</v>
          </cell>
          <cell r="C91">
            <v>52.8</v>
          </cell>
        </row>
        <row r="92">
          <cell r="A92" t="str">
            <v>28.58.11</v>
          </cell>
          <cell r="B92">
            <v>9.8000000000000007</v>
          </cell>
          <cell r="C92">
            <v>0</v>
          </cell>
        </row>
        <row r="93">
          <cell r="A93" t="str">
            <v>44.15.1</v>
          </cell>
          <cell r="B93">
            <v>40.200000000000003</v>
          </cell>
          <cell r="C93">
            <v>88.5</v>
          </cell>
        </row>
        <row r="94">
          <cell r="A94" t="str">
            <v>44.20.1</v>
          </cell>
          <cell r="B94">
            <v>25.1</v>
          </cell>
          <cell r="C94">
            <v>55.3</v>
          </cell>
        </row>
        <row r="95">
          <cell r="A95" t="str">
            <v>44.07</v>
          </cell>
          <cell r="B95">
            <v>13.3</v>
          </cell>
          <cell r="C95">
            <v>29.3</v>
          </cell>
        </row>
        <row r="96">
          <cell r="A96" t="str">
            <v>44.01.2</v>
          </cell>
          <cell r="B96">
            <v>28</v>
          </cell>
          <cell r="C96">
            <v>61.6</v>
          </cell>
        </row>
        <row r="97">
          <cell r="A97" t="str">
            <v>28.58.12</v>
          </cell>
          <cell r="B97">
            <v>9.8000000000000007</v>
          </cell>
          <cell r="C97">
            <v>0</v>
          </cell>
        </row>
        <row r="98">
          <cell r="A98" t="str">
            <v xml:space="preserve">28.59 </v>
          </cell>
          <cell r="B98">
            <v>6.8</v>
          </cell>
          <cell r="C98">
            <v>13.6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ik"/>
      <sheetName val="Plan1"/>
    </sheetNames>
    <sheetDataSet>
      <sheetData sheetId="0"/>
      <sheetData sheetId="1">
        <row r="1">
          <cell r="A1" t="str">
            <v>Códigos</v>
          </cell>
          <cell r="B1" t="str">
            <v>Preço Atacado Unitário</v>
          </cell>
          <cell r="C1" t="str">
            <v>Preço Loja Unitário</v>
          </cell>
        </row>
        <row r="3">
          <cell r="A3" t="str">
            <v xml:space="preserve">21.43.2 </v>
          </cell>
          <cell r="B3">
            <v>50</v>
          </cell>
          <cell r="C3">
            <v>105</v>
          </cell>
        </row>
        <row r="4">
          <cell r="A4" t="str">
            <v xml:space="preserve">25.43.2 </v>
          </cell>
          <cell r="B4">
            <v>50</v>
          </cell>
          <cell r="C4">
            <v>105</v>
          </cell>
        </row>
        <row r="5">
          <cell r="A5" t="str">
            <v>23.15</v>
          </cell>
          <cell r="B5">
            <v>40.200000000000003</v>
          </cell>
          <cell r="C5">
            <v>88.5</v>
          </cell>
        </row>
        <row r="6">
          <cell r="A6" t="str">
            <v>23.20.1</v>
          </cell>
          <cell r="B6">
            <v>25.1</v>
          </cell>
          <cell r="C6">
            <v>55.3</v>
          </cell>
        </row>
        <row r="7">
          <cell r="A7" t="str">
            <v>23.07</v>
          </cell>
          <cell r="B7">
            <v>13.3</v>
          </cell>
          <cell r="C7">
            <v>29.3</v>
          </cell>
        </row>
        <row r="8">
          <cell r="A8" t="str">
            <v>23.38.2</v>
          </cell>
          <cell r="B8">
            <v>44.55</v>
          </cell>
          <cell r="C8">
            <v>98</v>
          </cell>
        </row>
        <row r="9">
          <cell r="A9" t="str">
            <v>23.01.1</v>
          </cell>
          <cell r="B9">
            <v>28</v>
          </cell>
          <cell r="C9">
            <v>61.6</v>
          </cell>
        </row>
        <row r="10">
          <cell r="A10" t="str">
            <v>28.58.5</v>
          </cell>
          <cell r="B10">
            <v>9.8000000000000007</v>
          </cell>
          <cell r="C10">
            <v>0</v>
          </cell>
        </row>
        <row r="11">
          <cell r="A11" t="str">
            <v>43.15</v>
          </cell>
          <cell r="B11">
            <v>40.200000000000003</v>
          </cell>
          <cell r="C11">
            <v>88.5</v>
          </cell>
        </row>
        <row r="12">
          <cell r="A12" t="str">
            <v>43.20.1</v>
          </cell>
          <cell r="B12">
            <v>25.1</v>
          </cell>
          <cell r="C12">
            <v>55.3</v>
          </cell>
        </row>
        <row r="13">
          <cell r="A13" t="str">
            <v>43.07</v>
          </cell>
          <cell r="B13">
            <v>13.3</v>
          </cell>
          <cell r="C13">
            <v>29.3</v>
          </cell>
        </row>
        <row r="14">
          <cell r="A14" t="str">
            <v>43.38</v>
          </cell>
          <cell r="B14">
            <v>40.5</v>
          </cell>
          <cell r="C14">
            <v>89</v>
          </cell>
        </row>
        <row r="15">
          <cell r="A15" t="str">
            <v>43.01.1</v>
          </cell>
          <cell r="B15">
            <v>25.5</v>
          </cell>
          <cell r="C15">
            <v>56</v>
          </cell>
        </row>
        <row r="16">
          <cell r="A16" t="str">
            <v>43.38.2</v>
          </cell>
          <cell r="B16">
            <v>31.5</v>
          </cell>
          <cell r="C16">
            <v>69.3</v>
          </cell>
        </row>
        <row r="17">
          <cell r="A17" t="str">
            <v>43.38.1</v>
          </cell>
          <cell r="B17">
            <v>31.5</v>
          </cell>
          <cell r="C17">
            <v>69.3</v>
          </cell>
        </row>
        <row r="18">
          <cell r="A18" t="str">
            <v>28.58.6</v>
          </cell>
          <cell r="B18">
            <v>9.8000000000000007</v>
          </cell>
          <cell r="C18">
            <v>0</v>
          </cell>
        </row>
        <row r="19">
          <cell r="A19" t="str">
            <v>45.15</v>
          </cell>
          <cell r="B19">
            <v>40.200000000000003</v>
          </cell>
          <cell r="C19">
            <v>88.5</v>
          </cell>
        </row>
        <row r="20">
          <cell r="A20" t="str">
            <v>45.20.1</v>
          </cell>
          <cell r="B20">
            <v>25.1</v>
          </cell>
          <cell r="C20">
            <v>55.3</v>
          </cell>
        </row>
        <row r="21">
          <cell r="A21" t="str">
            <v>45.07</v>
          </cell>
          <cell r="B21">
            <v>13.3</v>
          </cell>
          <cell r="C21">
            <v>29.3</v>
          </cell>
        </row>
        <row r="22">
          <cell r="A22" t="str">
            <v>28.58.7</v>
          </cell>
          <cell r="B22">
            <v>9.8000000000000007</v>
          </cell>
          <cell r="C22">
            <v>0</v>
          </cell>
        </row>
        <row r="23">
          <cell r="A23" t="str">
            <v>56.05</v>
          </cell>
          <cell r="B23">
            <v>40.24</v>
          </cell>
          <cell r="C23">
            <v>40.24</v>
          </cell>
        </row>
        <row r="24">
          <cell r="A24" t="str">
            <v>56.01</v>
          </cell>
          <cell r="B24">
            <v>19.5</v>
          </cell>
          <cell r="C24">
            <v>42.9</v>
          </cell>
        </row>
        <row r="25">
          <cell r="A25" t="str">
            <v>56.02</v>
          </cell>
          <cell r="B25">
            <v>19.5</v>
          </cell>
          <cell r="C25">
            <v>42.9</v>
          </cell>
        </row>
        <row r="26">
          <cell r="A26" t="str">
            <v>56.03</v>
          </cell>
          <cell r="B26">
            <v>19.5</v>
          </cell>
          <cell r="C26">
            <v>42.9</v>
          </cell>
        </row>
        <row r="27">
          <cell r="A27" t="str">
            <v>56.04</v>
          </cell>
          <cell r="B27">
            <v>19.5</v>
          </cell>
          <cell r="C27">
            <v>42.9</v>
          </cell>
        </row>
        <row r="28">
          <cell r="A28" t="str">
            <v>52.15</v>
          </cell>
          <cell r="B28">
            <v>40.200000000000003</v>
          </cell>
          <cell r="C28">
            <v>88.5</v>
          </cell>
        </row>
        <row r="29">
          <cell r="A29" t="str">
            <v>52.20</v>
          </cell>
          <cell r="B29">
            <v>25.1</v>
          </cell>
          <cell r="C29">
            <v>55.3</v>
          </cell>
        </row>
        <row r="30">
          <cell r="A30" t="str">
            <v>52.07</v>
          </cell>
          <cell r="B30">
            <v>13.3</v>
          </cell>
          <cell r="C30">
            <v>29.3</v>
          </cell>
        </row>
        <row r="31">
          <cell r="A31" t="str">
            <v>28.58.13</v>
          </cell>
          <cell r="B31">
            <v>9.8000000000000007</v>
          </cell>
          <cell r="C31">
            <v>0</v>
          </cell>
        </row>
        <row r="32">
          <cell r="A32" t="str">
            <v>37.15.1</v>
          </cell>
          <cell r="B32">
            <v>40.200000000000003</v>
          </cell>
          <cell r="C32">
            <v>88.5</v>
          </cell>
        </row>
        <row r="33">
          <cell r="A33" t="str">
            <v>37.20.1</v>
          </cell>
          <cell r="B33">
            <v>25.1</v>
          </cell>
          <cell r="C33">
            <v>55.3</v>
          </cell>
        </row>
        <row r="34">
          <cell r="A34" t="str">
            <v>37.07</v>
          </cell>
          <cell r="B34">
            <v>13.3</v>
          </cell>
          <cell r="C34">
            <v>29.3</v>
          </cell>
        </row>
        <row r="35">
          <cell r="A35" t="str">
            <v>37.46</v>
          </cell>
          <cell r="B35">
            <v>24</v>
          </cell>
          <cell r="C35">
            <v>52.8</v>
          </cell>
        </row>
        <row r="36">
          <cell r="A36" t="str">
            <v>37.58.2</v>
          </cell>
          <cell r="B36">
            <v>40.5</v>
          </cell>
          <cell r="C36">
            <v>89</v>
          </cell>
        </row>
        <row r="37">
          <cell r="A37" t="str">
            <v>28.58.8</v>
          </cell>
          <cell r="B37">
            <v>9.8000000000000007</v>
          </cell>
          <cell r="C37">
            <v>0</v>
          </cell>
        </row>
        <row r="38">
          <cell r="A38" t="str">
            <v>57.15</v>
          </cell>
          <cell r="B38">
            <v>40.200000000000003</v>
          </cell>
          <cell r="C38">
            <v>88.5</v>
          </cell>
        </row>
        <row r="39">
          <cell r="A39" t="str">
            <v>57.20</v>
          </cell>
          <cell r="B39">
            <v>25.1</v>
          </cell>
          <cell r="C39">
            <v>55.3</v>
          </cell>
        </row>
        <row r="40">
          <cell r="A40" t="str">
            <v>57.07</v>
          </cell>
          <cell r="B40">
            <v>13.3</v>
          </cell>
          <cell r="C40">
            <v>29.3</v>
          </cell>
        </row>
        <row r="41">
          <cell r="A41" t="str">
            <v>57.11</v>
          </cell>
          <cell r="B41">
            <v>33</v>
          </cell>
          <cell r="C41">
            <v>72.599999999999994</v>
          </cell>
        </row>
        <row r="42">
          <cell r="A42" t="str">
            <v>57.21</v>
          </cell>
          <cell r="B42">
            <v>16</v>
          </cell>
          <cell r="C42">
            <v>35.200000000000003</v>
          </cell>
        </row>
        <row r="43">
          <cell r="A43" t="str">
            <v>57.08</v>
          </cell>
          <cell r="B43">
            <v>34</v>
          </cell>
          <cell r="C43">
            <v>74.8</v>
          </cell>
        </row>
        <row r="44">
          <cell r="A44" t="str">
            <v>28.58.2</v>
          </cell>
          <cell r="B44">
            <v>98</v>
          </cell>
          <cell r="C44">
            <v>0</v>
          </cell>
        </row>
        <row r="45">
          <cell r="A45" t="str">
            <v>21.15.1</v>
          </cell>
          <cell r="B45">
            <v>40.200000000000003</v>
          </cell>
          <cell r="C45">
            <v>88.5</v>
          </cell>
        </row>
        <row r="46">
          <cell r="A46" t="str">
            <v>21.20.1</v>
          </cell>
          <cell r="B46">
            <v>25.1</v>
          </cell>
          <cell r="C46">
            <v>55.3</v>
          </cell>
        </row>
        <row r="47">
          <cell r="A47" t="str">
            <v>21.07</v>
          </cell>
          <cell r="B47">
            <v>13.3</v>
          </cell>
          <cell r="C47">
            <v>29.3</v>
          </cell>
        </row>
        <row r="48">
          <cell r="A48" t="str">
            <v>21.05.01</v>
          </cell>
          <cell r="B48">
            <v>20.5</v>
          </cell>
          <cell r="C48">
            <v>45</v>
          </cell>
        </row>
        <row r="49">
          <cell r="A49" t="str">
            <v>21.11.01</v>
          </cell>
          <cell r="B49">
            <v>33</v>
          </cell>
          <cell r="C49">
            <v>72.599999999999994</v>
          </cell>
        </row>
        <row r="50">
          <cell r="A50" t="str">
            <v>21.01.1</v>
          </cell>
          <cell r="B50">
            <v>28</v>
          </cell>
          <cell r="C50">
            <v>61.6</v>
          </cell>
        </row>
        <row r="51">
          <cell r="A51" t="str">
            <v>21.04.7</v>
          </cell>
          <cell r="B51">
            <v>24</v>
          </cell>
          <cell r="C51">
            <v>52.8</v>
          </cell>
        </row>
        <row r="52">
          <cell r="A52" t="str">
            <v>28.58.9</v>
          </cell>
          <cell r="B52">
            <v>9.8000000000000007</v>
          </cell>
          <cell r="C52">
            <v>0</v>
          </cell>
        </row>
        <row r="53">
          <cell r="A53" t="str">
            <v>27.48.1</v>
          </cell>
          <cell r="B53">
            <v>20.9</v>
          </cell>
          <cell r="C53">
            <v>46</v>
          </cell>
        </row>
        <row r="54">
          <cell r="A54" t="str">
            <v>27.49.1</v>
          </cell>
          <cell r="B54">
            <v>20.9</v>
          </cell>
          <cell r="C54">
            <v>46</v>
          </cell>
        </row>
        <row r="55">
          <cell r="A55" t="str">
            <v>27.50.1</v>
          </cell>
          <cell r="B55">
            <v>20.9</v>
          </cell>
          <cell r="C55">
            <v>46</v>
          </cell>
        </row>
        <row r="56">
          <cell r="A56" t="str">
            <v>27.53.1</v>
          </cell>
          <cell r="B56">
            <v>20.9</v>
          </cell>
          <cell r="C56">
            <v>46</v>
          </cell>
        </row>
        <row r="57">
          <cell r="A57" t="str">
            <v>28.52</v>
          </cell>
          <cell r="B57">
            <v>7</v>
          </cell>
          <cell r="C57">
            <v>12.6</v>
          </cell>
        </row>
        <row r="58">
          <cell r="A58" t="str">
            <v>54.15</v>
          </cell>
          <cell r="B58">
            <v>40.200000000000003</v>
          </cell>
          <cell r="C58">
            <v>88.5</v>
          </cell>
        </row>
        <row r="59">
          <cell r="A59" t="str">
            <v>54.20</v>
          </cell>
          <cell r="B59">
            <v>25.1</v>
          </cell>
          <cell r="C59">
            <v>55.3</v>
          </cell>
        </row>
        <row r="60">
          <cell r="A60" t="str">
            <v>54.07</v>
          </cell>
          <cell r="B60">
            <v>13.3</v>
          </cell>
          <cell r="C60">
            <v>29.3</v>
          </cell>
        </row>
        <row r="61">
          <cell r="A61" t="str">
            <v xml:space="preserve"> 54.45</v>
          </cell>
          <cell r="B61">
            <v>28.6</v>
          </cell>
          <cell r="C61">
            <v>62.9</v>
          </cell>
        </row>
        <row r="62">
          <cell r="A62" t="str">
            <v>54.05</v>
          </cell>
          <cell r="B62">
            <v>20.5</v>
          </cell>
          <cell r="C62">
            <v>45</v>
          </cell>
        </row>
        <row r="63">
          <cell r="A63" t="str">
            <v>54.11</v>
          </cell>
          <cell r="B63">
            <v>33</v>
          </cell>
          <cell r="C63">
            <v>72.599999999999994</v>
          </cell>
        </row>
        <row r="64">
          <cell r="A64" t="str">
            <v>28.58.16</v>
          </cell>
          <cell r="B64">
            <v>9.8000000000000007</v>
          </cell>
          <cell r="C64">
            <v>0</v>
          </cell>
        </row>
        <row r="65">
          <cell r="A65" t="str">
            <v>53.15</v>
          </cell>
          <cell r="B65">
            <v>40.200000000000003</v>
          </cell>
          <cell r="C65">
            <v>88.5</v>
          </cell>
        </row>
        <row r="66">
          <cell r="A66" t="str">
            <v>53.20</v>
          </cell>
          <cell r="B66">
            <v>25.1</v>
          </cell>
          <cell r="C66">
            <v>55.3</v>
          </cell>
        </row>
        <row r="67">
          <cell r="A67" t="str">
            <v>53.07</v>
          </cell>
          <cell r="B67">
            <v>13.3</v>
          </cell>
          <cell r="C67">
            <v>29.3</v>
          </cell>
        </row>
        <row r="68">
          <cell r="A68" t="str">
            <v>53.45</v>
          </cell>
          <cell r="B68">
            <v>28.6</v>
          </cell>
          <cell r="C68">
            <v>62.9</v>
          </cell>
        </row>
        <row r="69">
          <cell r="A69" t="str">
            <v>53.05</v>
          </cell>
          <cell r="B69">
            <v>20.5</v>
          </cell>
          <cell r="C69">
            <v>45</v>
          </cell>
        </row>
        <row r="70">
          <cell r="A70" t="str">
            <v>53.11</v>
          </cell>
          <cell r="B70">
            <v>33</v>
          </cell>
          <cell r="C70">
            <v>72.599999999999994</v>
          </cell>
        </row>
        <row r="71">
          <cell r="A71" t="str">
            <v>28.58.17</v>
          </cell>
          <cell r="B71">
            <v>9.8000000000000007</v>
          </cell>
          <cell r="C71">
            <v>0</v>
          </cell>
        </row>
        <row r="72">
          <cell r="A72" t="str">
            <v>55.15</v>
          </cell>
          <cell r="B72">
            <v>40.200000000000003</v>
          </cell>
          <cell r="C72">
            <v>88.5</v>
          </cell>
        </row>
        <row r="73">
          <cell r="A73" t="str">
            <v>55.20</v>
          </cell>
          <cell r="B73">
            <v>25.1</v>
          </cell>
          <cell r="C73">
            <v>55.3</v>
          </cell>
        </row>
        <row r="74">
          <cell r="A74" t="str">
            <v>55.07</v>
          </cell>
          <cell r="B74">
            <v>13.3</v>
          </cell>
          <cell r="C74">
            <v>29.3</v>
          </cell>
        </row>
        <row r="75">
          <cell r="A75" t="str">
            <v>55.11</v>
          </cell>
          <cell r="B75">
            <v>33</v>
          </cell>
          <cell r="C75">
            <v>72.599999999999994</v>
          </cell>
        </row>
        <row r="76">
          <cell r="A76" t="str">
            <v>55.45</v>
          </cell>
          <cell r="B76">
            <v>28.6</v>
          </cell>
          <cell r="C76">
            <v>62.9</v>
          </cell>
        </row>
        <row r="77">
          <cell r="A77" t="str">
            <v>28.58.20</v>
          </cell>
          <cell r="B77">
            <v>9.8000000000000007</v>
          </cell>
          <cell r="C77">
            <v>0</v>
          </cell>
        </row>
        <row r="78">
          <cell r="A78" t="str">
            <v>33.15</v>
          </cell>
          <cell r="B78">
            <v>40.200000000000003</v>
          </cell>
          <cell r="C78">
            <v>88.5</v>
          </cell>
        </row>
        <row r="79">
          <cell r="A79" t="str">
            <v>33.20.1</v>
          </cell>
          <cell r="B79">
            <v>25.1</v>
          </cell>
          <cell r="C79">
            <v>55.3</v>
          </cell>
        </row>
        <row r="80">
          <cell r="A80" t="str">
            <v>33.07</v>
          </cell>
          <cell r="B80">
            <v>13.3</v>
          </cell>
          <cell r="C80">
            <v>29.3</v>
          </cell>
        </row>
        <row r="81">
          <cell r="A81" t="str">
            <v>33.11.01</v>
          </cell>
          <cell r="B81">
            <v>33</v>
          </cell>
          <cell r="C81">
            <v>72.599999999999994</v>
          </cell>
        </row>
        <row r="82">
          <cell r="A82" t="str">
            <v>33.01</v>
          </cell>
          <cell r="B82">
            <v>25.5</v>
          </cell>
          <cell r="C82">
            <v>56</v>
          </cell>
        </row>
        <row r="83">
          <cell r="A83" t="str">
            <v>28.58.10</v>
          </cell>
          <cell r="B83">
            <v>9.8000000000000007</v>
          </cell>
          <cell r="C83">
            <v>0</v>
          </cell>
        </row>
        <row r="84">
          <cell r="A84" t="str">
            <v>25.15</v>
          </cell>
          <cell r="B84">
            <v>40.200000000000003</v>
          </cell>
          <cell r="C84">
            <v>88.5</v>
          </cell>
        </row>
        <row r="85">
          <cell r="A85" t="str">
            <v>25.20.1</v>
          </cell>
          <cell r="B85">
            <v>25.1</v>
          </cell>
          <cell r="C85">
            <v>55.3</v>
          </cell>
        </row>
        <row r="86">
          <cell r="A86" t="str">
            <v>25.07</v>
          </cell>
          <cell r="B86">
            <v>13.3</v>
          </cell>
          <cell r="C86">
            <v>29.3</v>
          </cell>
        </row>
        <row r="87">
          <cell r="A87" t="str">
            <v>25.05.01</v>
          </cell>
          <cell r="B87">
            <v>20.5</v>
          </cell>
          <cell r="C87">
            <v>45</v>
          </cell>
        </row>
        <row r="88">
          <cell r="A88" t="str">
            <v>25.11.01</v>
          </cell>
          <cell r="B88">
            <v>33</v>
          </cell>
          <cell r="C88">
            <v>72.599999999999994</v>
          </cell>
        </row>
        <row r="89">
          <cell r="A89" t="str">
            <v>25.01.1</v>
          </cell>
          <cell r="B89">
            <v>28</v>
          </cell>
          <cell r="C89">
            <v>61.6</v>
          </cell>
        </row>
        <row r="90">
          <cell r="A90" t="str">
            <v>25.38.3</v>
          </cell>
          <cell r="B90">
            <v>44.55</v>
          </cell>
          <cell r="C90">
            <v>98</v>
          </cell>
        </row>
        <row r="91">
          <cell r="A91" t="str">
            <v>25.46</v>
          </cell>
          <cell r="B91">
            <v>24</v>
          </cell>
          <cell r="C91">
            <v>52.8</v>
          </cell>
        </row>
        <row r="92">
          <cell r="A92" t="str">
            <v>28.58.11</v>
          </cell>
          <cell r="B92">
            <v>9.8000000000000007</v>
          </cell>
          <cell r="C92">
            <v>0</v>
          </cell>
        </row>
        <row r="93">
          <cell r="A93" t="str">
            <v>44.15.1</v>
          </cell>
          <cell r="B93">
            <v>40.200000000000003</v>
          </cell>
          <cell r="C93">
            <v>88.5</v>
          </cell>
        </row>
        <row r="94">
          <cell r="A94" t="str">
            <v>44.20.1</v>
          </cell>
          <cell r="B94">
            <v>25.1</v>
          </cell>
          <cell r="C94">
            <v>55.3</v>
          </cell>
        </row>
        <row r="95">
          <cell r="A95" t="str">
            <v>44.07</v>
          </cell>
          <cell r="B95">
            <v>13.3</v>
          </cell>
          <cell r="C95">
            <v>29.3</v>
          </cell>
        </row>
        <row r="96">
          <cell r="A96" t="str">
            <v>44.01.2</v>
          </cell>
          <cell r="B96">
            <v>28</v>
          </cell>
          <cell r="C96">
            <v>61.6</v>
          </cell>
        </row>
        <row r="97">
          <cell r="A97" t="str">
            <v>28.58.12</v>
          </cell>
          <cell r="B97">
            <v>9.8000000000000007</v>
          </cell>
          <cell r="C97">
            <v>0</v>
          </cell>
        </row>
        <row r="98">
          <cell r="A98" t="str">
            <v xml:space="preserve">28.59 </v>
          </cell>
          <cell r="B98">
            <v>6.8</v>
          </cell>
          <cell r="C98">
            <v>13.6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ik"/>
      <sheetName val="Plan1"/>
    </sheetNames>
    <sheetDataSet>
      <sheetData sheetId="0"/>
      <sheetData sheetId="1">
        <row r="1">
          <cell r="A1" t="str">
            <v>Códigos</v>
          </cell>
          <cell r="B1" t="str">
            <v>Preço Atacado Unitário</v>
          </cell>
          <cell r="C1" t="str">
            <v>Preço Loja Unitário</v>
          </cell>
        </row>
        <row r="2">
          <cell r="A2">
            <v>0</v>
          </cell>
          <cell r="B2">
            <v>0</v>
          </cell>
          <cell r="C2">
            <v>0</v>
          </cell>
        </row>
        <row r="3">
          <cell r="A3" t="str">
            <v xml:space="preserve">21.43.2 </v>
          </cell>
          <cell r="B3">
            <v>50</v>
          </cell>
          <cell r="C3">
            <v>105</v>
          </cell>
        </row>
        <row r="4">
          <cell r="A4" t="str">
            <v xml:space="preserve">25.43.2 </v>
          </cell>
          <cell r="B4">
            <v>50</v>
          </cell>
          <cell r="C4">
            <v>105</v>
          </cell>
        </row>
        <row r="5">
          <cell r="A5" t="str">
            <v>23.15</v>
          </cell>
          <cell r="B5">
            <v>40.200000000000003</v>
          </cell>
          <cell r="C5">
            <v>88.5</v>
          </cell>
        </row>
        <row r="6">
          <cell r="A6" t="str">
            <v>23.20.1</v>
          </cell>
          <cell r="B6">
            <v>25.1</v>
          </cell>
          <cell r="C6">
            <v>55.3</v>
          </cell>
        </row>
        <row r="7">
          <cell r="A7" t="str">
            <v>23.07</v>
          </cell>
          <cell r="B7">
            <v>13.3</v>
          </cell>
          <cell r="C7">
            <v>29.3</v>
          </cell>
        </row>
        <row r="8">
          <cell r="A8" t="str">
            <v>23.38.2</v>
          </cell>
          <cell r="B8">
            <v>44.55</v>
          </cell>
          <cell r="C8">
            <v>98</v>
          </cell>
        </row>
        <row r="9">
          <cell r="A9" t="str">
            <v>23.01.1</v>
          </cell>
          <cell r="B9">
            <v>28</v>
          </cell>
          <cell r="C9">
            <v>61.6</v>
          </cell>
        </row>
        <row r="10">
          <cell r="A10" t="str">
            <v>28.58.5</v>
          </cell>
          <cell r="B10">
            <v>9.8000000000000007</v>
          </cell>
          <cell r="C10">
            <v>0</v>
          </cell>
        </row>
        <row r="11">
          <cell r="A11" t="str">
            <v>43.15</v>
          </cell>
          <cell r="B11">
            <v>40.200000000000003</v>
          </cell>
          <cell r="C11">
            <v>88.5</v>
          </cell>
        </row>
        <row r="12">
          <cell r="A12" t="str">
            <v>43.20.1</v>
          </cell>
          <cell r="B12">
            <v>25.1</v>
          </cell>
          <cell r="C12">
            <v>55.3</v>
          </cell>
        </row>
        <row r="13">
          <cell r="A13" t="str">
            <v>43.07</v>
          </cell>
          <cell r="B13">
            <v>13.3</v>
          </cell>
          <cell r="C13">
            <v>29.3</v>
          </cell>
        </row>
        <row r="14">
          <cell r="A14" t="str">
            <v>43.38</v>
          </cell>
          <cell r="B14">
            <v>40.5</v>
          </cell>
          <cell r="C14">
            <v>89</v>
          </cell>
        </row>
        <row r="15">
          <cell r="A15" t="str">
            <v>43.01.1</v>
          </cell>
          <cell r="B15">
            <v>25.5</v>
          </cell>
          <cell r="C15">
            <v>56</v>
          </cell>
        </row>
        <row r="16">
          <cell r="A16" t="str">
            <v>43.38.2</v>
          </cell>
          <cell r="B16">
            <v>31.5</v>
          </cell>
          <cell r="C16">
            <v>69.3</v>
          </cell>
        </row>
        <row r="17">
          <cell r="A17" t="str">
            <v>43.38.1</v>
          </cell>
          <cell r="B17">
            <v>31.5</v>
          </cell>
          <cell r="C17">
            <v>69.3</v>
          </cell>
        </row>
        <row r="18">
          <cell r="A18" t="str">
            <v>28.58.6</v>
          </cell>
          <cell r="B18">
            <v>9.8000000000000007</v>
          </cell>
          <cell r="C18">
            <v>0</v>
          </cell>
        </row>
        <row r="19">
          <cell r="A19" t="str">
            <v>45.15</v>
          </cell>
          <cell r="B19">
            <v>40.200000000000003</v>
          </cell>
          <cell r="C19">
            <v>88.5</v>
          </cell>
        </row>
        <row r="20">
          <cell r="A20" t="str">
            <v>45.20.1</v>
          </cell>
          <cell r="B20">
            <v>25.1</v>
          </cell>
          <cell r="C20">
            <v>55.3</v>
          </cell>
        </row>
        <row r="21">
          <cell r="A21" t="str">
            <v>45.07</v>
          </cell>
          <cell r="B21">
            <v>13.3</v>
          </cell>
          <cell r="C21">
            <v>29.3</v>
          </cell>
        </row>
        <row r="22">
          <cell r="A22" t="str">
            <v>28.58.7</v>
          </cell>
          <cell r="B22">
            <v>9.8000000000000007</v>
          </cell>
          <cell r="C22">
            <v>0</v>
          </cell>
        </row>
        <row r="23">
          <cell r="A23" t="str">
            <v>56.05</v>
          </cell>
          <cell r="B23">
            <v>40.24</v>
          </cell>
          <cell r="C23">
            <v>40.24</v>
          </cell>
        </row>
        <row r="24">
          <cell r="A24" t="str">
            <v>56.01</v>
          </cell>
          <cell r="B24">
            <v>19.5</v>
          </cell>
          <cell r="C24">
            <v>42.9</v>
          </cell>
        </row>
        <row r="25">
          <cell r="A25" t="str">
            <v>56.02</v>
          </cell>
          <cell r="B25">
            <v>19.5</v>
          </cell>
          <cell r="C25">
            <v>42.9</v>
          </cell>
        </row>
        <row r="26">
          <cell r="A26" t="str">
            <v>56.03</v>
          </cell>
          <cell r="B26">
            <v>19.5</v>
          </cell>
          <cell r="C26">
            <v>42.9</v>
          </cell>
        </row>
        <row r="27">
          <cell r="A27" t="str">
            <v>56.04</v>
          </cell>
          <cell r="B27">
            <v>19.5</v>
          </cell>
          <cell r="C27">
            <v>42.9</v>
          </cell>
        </row>
        <row r="28">
          <cell r="A28" t="str">
            <v>52.15</v>
          </cell>
          <cell r="B28">
            <v>40.200000000000003</v>
          </cell>
          <cell r="C28">
            <v>88.5</v>
          </cell>
        </row>
        <row r="29">
          <cell r="A29" t="str">
            <v>52.20</v>
          </cell>
          <cell r="B29">
            <v>25.1</v>
          </cell>
          <cell r="C29">
            <v>55.3</v>
          </cell>
        </row>
        <row r="30">
          <cell r="A30" t="str">
            <v>52.07</v>
          </cell>
          <cell r="B30">
            <v>13.3</v>
          </cell>
          <cell r="C30">
            <v>29.3</v>
          </cell>
        </row>
        <row r="31">
          <cell r="A31" t="str">
            <v>28.58.13</v>
          </cell>
          <cell r="B31">
            <v>9.8000000000000007</v>
          </cell>
          <cell r="C31">
            <v>0</v>
          </cell>
        </row>
        <row r="32">
          <cell r="A32" t="str">
            <v>37.15.1</v>
          </cell>
          <cell r="B32">
            <v>40.200000000000003</v>
          </cell>
          <cell r="C32">
            <v>88.5</v>
          </cell>
        </row>
        <row r="33">
          <cell r="A33" t="str">
            <v>37.20.1</v>
          </cell>
          <cell r="B33">
            <v>25.1</v>
          </cell>
          <cell r="C33">
            <v>55.3</v>
          </cell>
        </row>
        <row r="34">
          <cell r="A34" t="str">
            <v>37.07</v>
          </cell>
          <cell r="B34">
            <v>13.3</v>
          </cell>
          <cell r="C34">
            <v>29.3</v>
          </cell>
        </row>
        <row r="35">
          <cell r="A35" t="str">
            <v>37.46</v>
          </cell>
          <cell r="B35">
            <v>24</v>
          </cell>
          <cell r="C35">
            <v>52.8</v>
          </cell>
        </row>
        <row r="36">
          <cell r="A36" t="str">
            <v>37.58.2</v>
          </cell>
          <cell r="B36">
            <v>40.5</v>
          </cell>
          <cell r="C36">
            <v>89</v>
          </cell>
        </row>
        <row r="37">
          <cell r="A37" t="str">
            <v>28.58.8</v>
          </cell>
          <cell r="B37">
            <v>9.8000000000000007</v>
          </cell>
          <cell r="C37">
            <v>0</v>
          </cell>
        </row>
        <row r="38">
          <cell r="A38" t="str">
            <v>57.15</v>
          </cell>
          <cell r="B38">
            <v>40.200000000000003</v>
          </cell>
          <cell r="C38">
            <v>88.5</v>
          </cell>
        </row>
        <row r="39">
          <cell r="A39" t="str">
            <v>57.20</v>
          </cell>
          <cell r="B39">
            <v>25.1</v>
          </cell>
          <cell r="C39">
            <v>55.3</v>
          </cell>
        </row>
        <row r="40">
          <cell r="A40" t="str">
            <v>57.07</v>
          </cell>
          <cell r="B40">
            <v>13.3</v>
          </cell>
          <cell r="C40">
            <v>29.3</v>
          </cell>
        </row>
        <row r="41">
          <cell r="A41" t="str">
            <v>57.11</v>
          </cell>
          <cell r="B41">
            <v>33</v>
          </cell>
          <cell r="C41">
            <v>72.599999999999994</v>
          </cell>
        </row>
        <row r="42">
          <cell r="A42" t="str">
            <v>57.21</v>
          </cell>
          <cell r="B42">
            <v>16</v>
          </cell>
          <cell r="C42">
            <v>35.200000000000003</v>
          </cell>
        </row>
        <row r="43">
          <cell r="A43" t="str">
            <v>57.08</v>
          </cell>
          <cell r="B43">
            <v>34</v>
          </cell>
          <cell r="C43">
            <v>74.8</v>
          </cell>
        </row>
        <row r="44">
          <cell r="A44" t="str">
            <v>28.58.2</v>
          </cell>
          <cell r="B44">
            <v>98</v>
          </cell>
          <cell r="C44">
            <v>0</v>
          </cell>
        </row>
        <row r="45">
          <cell r="A45" t="str">
            <v>21.15.1</v>
          </cell>
          <cell r="B45">
            <v>40.200000000000003</v>
          </cell>
          <cell r="C45">
            <v>88.5</v>
          </cell>
        </row>
        <row r="46">
          <cell r="A46" t="str">
            <v>21.20.1</v>
          </cell>
          <cell r="B46">
            <v>25.1</v>
          </cell>
          <cell r="C46">
            <v>55.3</v>
          </cell>
        </row>
        <row r="47">
          <cell r="A47" t="str">
            <v>21.07</v>
          </cell>
          <cell r="B47">
            <v>13.3</v>
          </cell>
          <cell r="C47">
            <v>29.3</v>
          </cell>
        </row>
        <row r="48">
          <cell r="A48" t="str">
            <v>21.05.01</v>
          </cell>
          <cell r="B48">
            <v>20.5</v>
          </cell>
          <cell r="C48">
            <v>45</v>
          </cell>
        </row>
        <row r="49">
          <cell r="A49" t="str">
            <v>21.11.01</v>
          </cell>
          <cell r="B49">
            <v>33</v>
          </cell>
          <cell r="C49">
            <v>72.599999999999994</v>
          </cell>
        </row>
        <row r="50">
          <cell r="A50" t="str">
            <v>21.01.1</v>
          </cell>
          <cell r="B50">
            <v>28</v>
          </cell>
          <cell r="C50">
            <v>61.6</v>
          </cell>
        </row>
        <row r="51">
          <cell r="A51" t="str">
            <v>21.04.7</v>
          </cell>
          <cell r="B51">
            <v>24</v>
          </cell>
          <cell r="C51">
            <v>52.8</v>
          </cell>
        </row>
        <row r="52">
          <cell r="A52" t="str">
            <v>28.58.9</v>
          </cell>
          <cell r="B52">
            <v>9.8000000000000007</v>
          </cell>
          <cell r="C52">
            <v>0</v>
          </cell>
        </row>
        <row r="53">
          <cell r="A53" t="str">
            <v>27.48.1</v>
          </cell>
          <cell r="B53">
            <v>20.9</v>
          </cell>
          <cell r="C53">
            <v>46</v>
          </cell>
        </row>
        <row r="54">
          <cell r="A54" t="str">
            <v>27.49.1</v>
          </cell>
          <cell r="B54">
            <v>20.9</v>
          </cell>
          <cell r="C54">
            <v>46</v>
          </cell>
        </row>
        <row r="55">
          <cell r="A55" t="str">
            <v>27.50.1</v>
          </cell>
          <cell r="B55">
            <v>20.9</v>
          </cell>
          <cell r="C55">
            <v>46</v>
          </cell>
        </row>
        <row r="56">
          <cell r="A56" t="str">
            <v>27.53.1</v>
          </cell>
          <cell r="B56">
            <v>20.9</v>
          </cell>
          <cell r="C56">
            <v>46</v>
          </cell>
        </row>
        <row r="57">
          <cell r="A57" t="str">
            <v>28.52</v>
          </cell>
          <cell r="B57">
            <v>7</v>
          </cell>
          <cell r="C57">
            <v>12.6</v>
          </cell>
        </row>
        <row r="58">
          <cell r="A58" t="str">
            <v>54.15</v>
          </cell>
          <cell r="B58">
            <v>40.200000000000003</v>
          </cell>
          <cell r="C58">
            <v>88.5</v>
          </cell>
        </row>
        <row r="59">
          <cell r="A59" t="str">
            <v>54.20</v>
          </cell>
          <cell r="B59">
            <v>25.1</v>
          </cell>
          <cell r="C59">
            <v>55.3</v>
          </cell>
        </row>
        <row r="60">
          <cell r="A60" t="str">
            <v>54.07</v>
          </cell>
          <cell r="B60">
            <v>13.3</v>
          </cell>
          <cell r="C60">
            <v>29.3</v>
          </cell>
        </row>
        <row r="61">
          <cell r="A61" t="str">
            <v xml:space="preserve"> 54.45</v>
          </cell>
          <cell r="B61">
            <v>28.6</v>
          </cell>
          <cell r="C61">
            <v>62.9</v>
          </cell>
        </row>
        <row r="62">
          <cell r="A62" t="str">
            <v>54.05</v>
          </cell>
          <cell r="B62">
            <v>20.5</v>
          </cell>
          <cell r="C62">
            <v>45</v>
          </cell>
        </row>
        <row r="63">
          <cell r="A63" t="str">
            <v>54.11</v>
          </cell>
          <cell r="B63">
            <v>33</v>
          </cell>
          <cell r="C63">
            <v>72.599999999999994</v>
          </cell>
        </row>
        <row r="64">
          <cell r="A64" t="str">
            <v>28.58.16</v>
          </cell>
          <cell r="B64">
            <v>9.8000000000000007</v>
          </cell>
          <cell r="C64">
            <v>0</v>
          </cell>
        </row>
        <row r="65">
          <cell r="A65" t="str">
            <v>53.15</v>
          </cell>
          <cell r="B65">
            <v>40.200000000000003</v>
          </cell>
          <cell r="C65">
            <v>88.5</v>
          </cell>
        </row>
        <row r="66">
          <cell r="A66" t="str">
            <v>53.20</v>
          </cell>
          <cell r="B66">
            <v>25.1</v>
          </cell>
          <cell r="C66">
            <v>55.3</v>
          </cell>
        </row>
        <row r="67">
          <cell r="A67" t="str">
            <v>53.07</v>
          </cell>
          <cell r="B67">
            <v>13.3</v>
          </cell>
          <cell r="C67">
            <v>29.3</v>
          </cell>
        </row>
        <row r="68">
          <cell r="A68" t="str">
            <v>53.45</v>
          </cell>
          <cell r="B68">
            <v>28.6</v>
          </cell>
          <cell r="C68">
            <v>62.9</v>
          </cell>
        </row>
        <row r="69">
          <cell r="A69" t="str">
            <v>53.05</v>
          </cell>
          <cell r="B69">
            <v>20.5</v>
          </cell>
          <cell r="C69">
            <v>45</v>
          </cell>
        </row>
        <row r="70">
          <cell r="A70" t="str">
            <v>53.11</v>
          </cell>
          <cell r="B70">
            <v>33</v>
          </cell>
          <cell r="C70">
            <v>72.599999999999994</v>
          </cell>
        </row>
        <row r="71">
          <cell r="A71" t="str">
            <v>28.58.17</v>
          </cell>
          <cell r="B71">
            <v>9.8000000000000007</v>
          </cell>
          <cell r="C71">
            <v>0</v>
          </cell>
        </row>
        <row r="72">
          <cell r="A72" t="str">
            <v>55.15</v>
          </cell>
          <cell r="B72">
            <v>40.200000000000003</v>
          </cell>
          <cell r="C72">
            <v>88.5</v>
          </cell>
        </row>
        <row r="73">
          <cell r="A73" t="str">
            <v>55.20</v>
          </cell>
          <cell r="B73">
            <v>25.1</v>
          </cell>
          <cell r="C73">
            <v>55.3</v>
          </cell>
        </row>
        <row r="74">
          <cell r="A74" t="str">
            <v>55.07</v>
          </cell>
          <cell r="B74">
            <v>13.3</v>
          </cell>
          <cell r="C74">
            <v>29.3</v>
          </cell>
        </row>
        <row r="75">
          <cell r="A75" t="str">
            <v>55.11</v>
          </cell>
          <cell r="B75">
            <v>33</v>
          </cell>
          <cell r="C75">
            <v>72.599999999999994</v>
          </cell>
        </row>
        <row r="76">
          <cell r="A76" t="str">
            <v>55.45</v>
          </cell>
          <cell r="B76">
            <v>28.6</v>
          </cell>
          <cell r="C76">
            <v>62.9</v>
          </cell>
        </row>
        <row r="77">
          <cell r="A77" t="str">
            <v>28.58.20</v>
          </cell>
          <cell r="B77">
            <v>9.8000000000000007</v>
          </cell>
          <cell r="C77">
            <v>0</v>
          </cell>
        </row>
        <row r="78">
          <cell r="A78" t="str">
            <v>33.15</v>
          </cell>
          <cell r="B78">
            <v>40.200000000000003</v>
          </cell>
          <cell r="C78">
            <v>88.5</v>
          </cell>
        </row>
        <row r="79">
          <cell r="A79" t="str">
            <v>33.20.1</v>
          </cell>
          <cell r="B79">
            <v>25.1</v>
          </cell>
          <cell r="C79">
            <v>55.3</v>
          </cell>
        </row>
        <row r="80">
          <cell r="A80" t="str">
            <v>33.07</v>
          </cell>
          <cell r="B80">
            <v>13.3</v>
          </cell>
          <cell r="C80">
            <v>29.3</v>
          </cell>
        </row>
        <row r="81">
          <cell r="A81" t="str">
            <v>33.11.01</v>
          </cell>
          <cell r="B81">
            <v>33</v>
          </cell>
          <cell r="C81">
            <v>72.599999999999994</v>
          </cell>
        </row>
        <row r="82">
          <cell r="A82" t="str">
            <v>33.01</v>
          </cell>
          <cell r="B82">
            <v>25.5</v>
          </cell>
          <cell r="C82">
            <v>56</v>
          </cell>
        </row>
        <row r="83">
          <cell r="A83" t="str">
            <v>28.58.10</v>
          </cell>
          <cell r="B83">
            <v>9.8000000000000007</v>
          </cell>
          <cell r="C83">
            <v>0</v>
          </cell>
        </row>
        <row r="84">
          <cell r="A84" t="str">
            <v>25.15</v>
          </cell>
          <cell r="B84">
            <v>40.200000000000003</v>
          </cell>
          <cell r="C84">
            <v>88.5</v>
          </cell>
        </row>
        <row r="85">
          <cell r="A85" t="str">
            <v>25.20.1</v>
          </cell>
          <cell r="B85">
            <v>25.1</v>
          </cell>
          <cell r="C85">
            <v>55.3</v>
          </cell>
        </row>
        <row r="86">
          <cell r="A86" t="str">
            <v>25.07</v>
          </cell>
          <cell r="B86">
            <v>13.3</v>
          </cell>
          <cell r="C86">
            <v>29.3</v>
          </cell>
        </row>
        <row r="87">
          <cell r="A87" t="str">
            <v>25.05.01</v>
          </cell>
          <cell r="B87">
            <v>20.5</v>
          </cell>
          <cell r="C87">
            <v>45</v>
          </cell>
        </row>
        <row r="88">
          <cell r="A88" t="str">
            <v>25.11.01</v>
          </cell>
          <cell r="B88">
            <v>33</v>
          </cell>
          <cell r="C88">
            <v>72.599999999999994</v>
          </cell>
        </row>
        <row r="89">
          <cell r="A89" t="str">
            <v>25.01.1</v>
          </cell>
          <cell r="B89">
            <v>28</v>
          </cell>
          <cell r="C89">
            <v>61.6</v>
          </cell>
        </row>
        <row r="90">
          <cell r="A90" t="str">
            <v>25.38.3</v>
          </cell>
          <cell r="B90">
            <v>44.55</v>
          </cell>
          <cell r="C90">
            <v>98</v>
          </cell>
        </row>
        <row r="91">
          <cell r="A91" t="str">
            <v>25.46</v>
          </cell>
          <cell r="B91">
            <v>24</v>
          </cell>
          <cell r="C91">
            <v>52.8</v>
          </cell>
        </row>
        <row r="92">
          <cell r="A92" t="str">
            <v>28.58.11</v>
          </cell>
          <cell r="B92">
            <v>9.8000000000000007</v>
          </cell>
          <cell r="C92">
            <v>0</v>
          </cell>
        </row>
        <row r="93">
          <cell r="A93" t="str">
            <v>44.15.1</v>
          </cell>
          <cell r="B93">
            <v>40.200000000000003</v>
          </cell>
          <cell r="C93">
            <v>88.5</v>
          </cell>
        </row>
        <row r="94">
          <cell r="A94" t="str">
            <v>44.20.1</v>
          </cell>
          <cell r="B94">
            <v>25.1</v>
          </cell>
          <cell r="C94">
            <v>55.3</v>
          </cell>
        </row>
        <row r="95">
          <cell r="A95" t="str">
            <v>44.07</v>
          </cell>
          <cell r="B95">
            <v>13.3</v>
          </cell>
          <cell r="C95">
            <v>29.3</v>
          </cell>
        </row>
        <row r="96">
          <cell r="A96" t="str">
            <v>44.01.2</v>
          </cell>
          <cell r="B96">
            <v>28</v>
          </cell>
          <cell r="C96">
            <v>61.6</v>
          </cell>
        </row>
        <row r="97">
          <cell r="A97" t="str">
            <v>28.58.12</v>
          </cell>
          <cell r="B97">
            <v>9.8000000000000007</v>
          </cell>
          <cell r="C97">
            <v>0</v>
          </cell>
        </row>
        <row r="98">
          <cell r="A98" t="str">
            <v xml:space="preserve">28.59 </v>
          </cell>
          <cell r="B98">
            <v>6.8</v>
          </cell>
          <cell r="C98">
            <v>13.6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benditoarom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"/>
  <sheetViews>
    <sheetView showGridLines="0" workbookViewId="0" xr3:uid="{AEA406A1-0E4B-5B11-9CD5-51D6E497D94C}">
      <selection activeCell="E97" sqref="E97"/>
    </sheetView>
  </sheetViews>
  <sheetFormatPr defaultRowHeight="15"/>
  <cols>
    <col min="1" max="1" width="13.140625" customWidth="1"/>
    <col min="2" max="2" width="75.42578125" bestFit="1" customWidth="1"/>
    <col min="3" max="3" width="10.5703125" customWidth="1"/>
    <col min="4" max="4" width="13.85546875" customWidth="1"/>
    <col min="5" max="5" width="12.140625" style="6" customWidth="1"/>
    <col min="6" max="6" width="10.5703125" style="6" bestFit="1" customWidth="1"/>
  </cols>
  <sheetData>
    <row r="1" spans="1:7" ht="55.5" customHeight="1">
      <c r="A1" s="144"/>
      <c r="B1" s="145"/>
      <c r="C1" s="146"/>
      <c r="D1" s="146"/>
      <c r="E1" s="146"/>
    </row>
    <row r="2" spans="1:7">
      <c r="A2" s="147" t="s">
        <v>0</v>
      </c>
      <c r="B2" s="148" t="s">
        <v>1</v>
      </c>
      <c r="C2" s="148" t="s">
        <v>2</v>
      </c>
      <c r="D2" s="149" t="s">
        <v>3</v>
      </c>
      <c r="E2" s="150" t="s">
        <v>4</v>
      </c>
      <c r="F2" s="150" t="s">
        <v>5</v>
      </c>
      <c r="G2" s="149" t="s">
        <v>6</v>
      </c>
    </row>
    <row r="3" spans="1:7">
      <c r="A3" s="147"/>
      <c r="B3" s="148"/>
      <c r="C3" s="148"/>
      <c r="D3" s="149"/>
      <c r="E3" s="150"/>
      <c r="F3" s="150"/>
      <c r="G3" s="149"/>
    </row>
    <row r="4" spans="1:7">
      <c r="A4" s="7"/>
      <c r="B4" s="8" t="s">
        <v>7</v>
      </c>
      <c r="C4" s="8" t="s">
        <v>8</v>
      </c>
      <c r="D4" s="9"/>
      <c r="E4" s="44">
        <v>49.5</v>
      </c>
      <c r="F4" s="10">
        <v>51.8</v>
      </c>
      <c r="G4" s="11">
        <f>(F4-E4)/E4</f>
        <v>4.646464646464641E-2</v>
      </c>
    </row>
    <row r="5" spans="1:7">
      <c r="A5" s="151" t="s">
        <v>9</v>
      </c>
      <c r="B5" s="12" t="s">
        <v>10</v>
      </c>
      <c r="C5" s="13" t="s">
        <v>11</v>
      </c>
      <c r="D5" s="14">
        <v>34</v>
      </c>
      <c r="E5" s="45">
        <v>74.8</v>
      </c>
      <c r="F5" s="10">
        <v>74.8</v>
      </c>
      <c r="G5" s="11">
        <f>(F5-E5)/E5</f>
        <v>0</v>
      </c>
    </row>
    <row r="6" spans="1:7" ht="14.25" customHeight="1">
      <c r="A6" s="152"/>
      <c r="B6" s="15" t="s">
        <v>12</v>
      </c>
      <c r="C6" s="13" t="s">
        <v>13</v>
      </c>
      <c r="D6" s="14">
        <v>34</v>
      </c>
      <c r="E6" s="45">
        <v>74.8</v>
      </c>
      <c r="F6" s="10">
        <v>74.8</v>
      </c>
      <c r="G6" s="11">
        <f t="shared" ref="G6:G69" si="0">(F6-E6)/E6</f>
        <v>0</v>
      </c>
    </row>
    <row r="7" spans="1:7">
      <c r="A7" s="152"/>
      <c r="B7" s="15" t="s">
        <v>14</v>
      </c>
      <c r="C7" s="13" t="s">
        <v>15</v>
      </c>
      <c r="D7" s="14">
        <v>34</v>
      </c>
      <c r="E7" s="45">
        <v>74.8</v>
      </c>
      <c r="F7" s="10">
        <v>74.8</v>
      </c>
      <c r="G7" s="11">
        <f t="shared" si="0"/>
        <v>0</v>
      </c>
    </row>
    <row r="8" spans="1:7">
      <c r="A8" s="152"/>
      <c r="B8" s="15" t="s">
        <v>16</v>
      </c>
      <c r="C8" s="13" t="s">
        <v>17</v>
      </c>
      <c r="D8" s="14">
        <v>34</v>
      </c>
      <c r="E8" s="45">
        <v>74.8</v>
      </c>
      <c r="F8" s="10">
        <v>74.8</v>
      </c>
      <c r="G8" s="11">
        <f t="shared" si="0"/>
        <v>0</v>
      </c>
    </row>
    <row r="9" spans="1:7">
      <c r="A9" s="152"/>
      <c r="B9" s="15" t="s">
        <v>18</v>
      </c>
      <c r="C9" s="13" t="s">
        <v>19</v>
      </c>
      <c r="D9" s="14">
        <v>34</v>
      </c>
      <c r="E9" s="45">
        <v>74.8</v>
      </c>
      <c r="F9" s="10">
        <v>74.8</v>
      </c>
      <c r="G9" s="11">
        <f t="shared" si="0"/>
        <v>0</v>
      </c>
    </row>
    <row r="10" spans="1:7">
      <c r="A10" s="152"/>
      <c r="B10" s="15" t="s">
        <v>20</v>
      </c>
      <c r="C10" s="13" t="s">
        <v>21</v>
      </c>
      <c r="D10" s="14">
        <v>34</v>
      </c>
      <c r="E10" s="45">
        <v>74.8</v>
      </c>
      <c r="F10" s="10">
        <v>74.8</v>
      </c>
      <c r="G10" s="11">
        <f t="shared" si="0"/>
        <v>0</v>
      </c>
    </row>
    <row r="11" spans="1:7">
      <c r="A11" s="152"/>
      <c r="B11" s="15" t="s">
        <v>22</v>
      </c>
      <c r="C11" s="13" t="s">
        <v>23</v>
      </c>
      <c r="D11" s="14">
        <v>34</v>
      </c>
      <c r="E11" s="45">
        <v>74.8</v>
      </c>
      <c r="F11" s="10">
        <v>74.8</v>
      </c>
      <c r="G11" s="11">
        <f t="shared" si="0"/>
        <v>0</v>
      </c>
    </row>
    <row r="12" spans="1:7">
      <c r="A12" s="152"/>
      <c r="B12" s="15" t="s">
        <v>24</v>
      </c>
      <c r="C12" s="13" t="s">
        <v>25</v>
      </c>
      <c r="D12" s="14">
        <v>34</v>
      </c>
      <c r="E12" s="45">
        <v>74.8</v>
      </c>
      <c r="F12" s="10">
        <v>74.8</v>
      </c>
      <c r="G12" s="11">
        <f t="shared" si="0"/>
        <v>0</v>
      </c>
    </row>
    <row r="13" spans="1:7">
      <c r="A13" s="152"/>
      <c r="B13" s="15" t="s">
        <v>26</v>
      </c>
      <c r="C13" s="13" t="s">
        <v>27</v>
      </c>
      <c r="D13" s="14">
        <v>34</v>
      </c>
      <c r="E13" s="45">
        <v>74.8</v>
      </c>
      <c r="F13" s="10">
        <v>74.8</v>
      </c>
      <c r="G13" s="11">
        <f t="shared" si="0"/>
        <v>0</v>
      </c>
    </row>
    <row r="14" spans="1:7">
      <c r="A14" s="152"/>
      <c r="B14" s="15" t="s">
        <v>28</v>
      </c>
      <c r="C14" s="13" t="s">
        <v>29</v>
      </c>
      <c r="D14" s="14">
        <v>34</v>
      </c>
      <c r="E14" s="45">
        <v>74.8</v>
      </c>
      <c r="F14" s="10">
        <v>74.8</v>
      </c>
      <c r="G14" s="11">
        <f t="shared" si="0"/>
        <v>0</v>
      </c>
    </row>
    <row r="15" spans="1:7">
      <c r="A15" s="152"/>
      <c r="B15" s="15" t="s">
        <v>30</v>
      </c>
      <c r="C15" s="13" t="s">
        <v>31</v>
      </c>
      <c r="D15" s="14">
        <v>34</v>
      </c>
      <c r="E15" s="45">
        <v>74.8</v>
      </c>
      <c r="F15" s="10">
        <v>74.8</v>
      </c>
      <c r="G15" s="11">
        <f t="shared" si="0"/>
        <v>0</v>
      </c>
    </row>
    <row r="16" spans="1:7">
      <c r="A16" s="152"/>
      <c r="B16" s="15" t="s">
        <v>32</v>
      </c>
      <c r="C16" s="13" t="s">
        <v>33</v>
      </c>
      <c r="D16" s="14">
        <v>34</v>
      </c>
      <c r="E16" s="45">
        <v>74.8</v>
      </c>
      <c r="F16" s="10">
        <v>74.8</v>
      </c>
      <c r="G16" s="11">
        <f t="shared" si="0"/>
        <v>0</v>
      </c>
    </row>
    <row r="17" spans="1:7">
      <c r="A17" s="153"/>
      <c r="B17" s="15" t="s">
        <v>34</v>
      </c>
      <c r="C17" s="13" t="s">
        <v>35</v>
      </c>
      <c r="D17" s="14">
        <v>34</v>
      </c>
      <c r="E17" s="45">
        <v>74.8</v>
      </c>
      <c r="F17" s="10">
        <v>74.8</v>
      </c>
      <c r="G17" s="11">
        <f t="shared" si="0"/>
        <v>0</v>
      </c>
    </row>
    <row r="18" spans="1:7" ht="19.5" customHeight="1">
      <c r="A18" s="154" t="s">
        <v>36</v>
      </c>
      <c r="B18" s="16" t="s">
        <v>37</v>
      </c>
      <c r="C18" s="17" t="s">
        <v>38</v>
      </c>
      <c r="D18" s="18">
        <v>9.5</v>
      </c>
      <c r="E18" s="44">
        <v>20.9</v>
      </c>
      <c r="F18" s="10">
        <v>20.9</v>
      </c>
      <c r="G18" s="11">
        <f t="shared" si="0"/>
        <v>0</v>
      </c>
    </row>
    <row r="19" spans="1:7" ht="24.75" customHeight="1">
      <c r="A19" s="154"/>
      <c r="B19" s="16" t="s">
        <v>39</v>
      </c>
      <c r="C19" s="17" t="s">
        <v>40</v>
      </c>
      <c r="D19" s="18">
        <v>9.5</v>
      </c>
      <c r="E19" s="44">
        <v>20.9</v>
      </c>
      <c r="F19" s="10">
        <v>20.9</v>
      </c>
      <c r="G19" s="11">
        <f t="shared" si="0"/>
        <v>0</v>
      </c>
    </row>
    <row r="20" spans="1:7" ht="16.5" customHeight="1">
      <c r="A20" s="155" t="s">
        <v>41</v>
      </c>
      <c r="B20" s="19" t="s">
        <v>42</v>
      </c>
      <c r="C20" s="20" t="s">
        <v>43</v>
      </c>
      <c r="D20" s="14">
        <v>60</v>
      </c>
      <c r="E20" s="46">
        <v>132</v>
      </c>
      <c r="F20" s="10">
        <f t="shared" ref="F20:F63" si="1">ROUNDUP((D20*2.3),1)</f>
        <v>138</v>
      </c>
      <c r="G20" s="11">
        <f t="shared" si="0"/>
        <v>4.5454545454545456E-2</v>
      </c>
    </row>
    <row r="21" spans="1:7" ht="16.5" customHeight="1">
      <c r="A21" s="155"/>
      <c r="B21" s="21" t="s">
        <v>44</v>
      </c>
      <c r="C21" s="22" t="s">
        <v>45</v>
      </c>
      <c r="D21" s="14">
        <v>60</v>
      </c>
      <c r="E21" s="46">
        <v>132</v>
      </c>
      <c r="F21" s="10">
        <f t="shared" si="1"/>
        <v>138</v>
      </c>
      <c r="G21" s="11">
        <f t="shared" si="0"/>
        <v>4.5454545454545456E-2</v>
      </c>
    </row>
    <row r="22" spans="1:7">
      <c r="A22" s="156" t="s">
        <v>46</v>
      </c>
      <c r="B22" s="23" t="s">
        <v>47</v>
      </c>
      <c r="C22" s="24" t="s">
        <v>48</v>
      </c>
      <c r="D22" s="18">
        <v>5.8</v>
      </c>
      <c r="E22" s="44">
        <v>12.8</v>
      </c>
      <c r="F22" s="10">
        <f t="shared" si="1"/>
        <v>13.4</v>
      </c>
      <c r="G22" s="11">
        <f t="shared" si="0"/>
        <v>4.6874999999999972E-2</v>
      </c>
    </row>
    <row r="23" spans="1:7" ht="18.75" customHeight="1">
      <c r="A23" s="157"/>
      <c r="B23" s="23" t="s">
        <v>49</v>
      </c>
      <c r="C23" s="23" t="s">
        <v>50</v>
      </c>
      <c r="D23" s="18">
        <f>VLOOKUP(C23,[1]Plan1!A$1:B$65536,2,FALSE)</f>
        <v>6.8</v>
      </c>
      <c r="E23" s="44">
        <f>VLOOKUP(C23,[1]Plan1!A$1:C$65536,3,FALSE)</f>
        <v>13.6</v>
      </c>
      <c r="F23" s="10">
        <v>14.3</v>
      </c>
      <c r="G23" s="11">
        <f t="shared" si="0"/>
        <v>5.1470588235294198E-2</v>
      </c>
    </row>
    <row r="24" spans="1:7">
      <c r="A24" s="158" t="s">
        <v>51</v>
      </c>
      <c r="B24" s="25" t="s">
        <v>52</v>
      </c>
      <c r="C24" s="13" t="s">
        <v>53</v>
      </c>
      <c r="D24" s="14">
        <f>VLOOKUP(C24,[2]Plan1!A$1:B$65536,2,FALSE)</f>
        <v>40.200000000000003</v>
      </c>
      <c r="E24" s="45">
        <f>VLOOKUP(C24,[2]Plan1!A$1:C$65536,3,FALSE)</f>
        <v>88.5</v>
      </c>
      <c r="F24" s="10">
        <f t="shared" si="1"/>
        <v>92.5</v>
      </c>
      <c r="G24" s="11">
        <f t="shared" si="0"/>
        <v>4.519774011299435E-2</v>
      </c>
    </row>
    <row r="25" spans="1:7">
      <c r="A25" s="159"/>
      <c r="B25" s="26" t="s">
        <v>54</v>
      </c>
      <c r="C25" s="13" t="s">
        <v>55</v>
      </c>
      <c r="D25" s="14">
        <f>VLOOKUP(C25,[2]Plan1!A$1:B$65536,2,FALSE)</f>
        <v>25.1</v>
      </c>
      <c r="E25" s="45">
        <f>VLOOKUP(C25,[2]Plan1!A$1:C$65536,3,FALSE)</f>
        <v>55.3</v>
      </c>
      <c r="F25" s="10">
        <f t="shared" si="1"/>
        <v>57.800000000000004</v>
      </c>
      <c r="G25" s="11">
        <f t="shared" si="0"/>
        <v>4.5207956600361796E-2</v>
      </c>
    </row>
    <row r="26" spans="1:7">
      <c r="A26" s="159"/>
      <c r="B26" s="27" t="s">
        <v>56</v>
      </c>
      <c r="C26" s="13" t="s">
        <v>57</v>
      </c>
      <c r="D26" s="14">
        <f>VLOOKUP(C26,[2]Plan1!A$1:B$65536,2,FALSE)</f>
        <v>13.3</v>
      </c>
      <c r="E26" s="45">
        <f>VLOOKUP(C26,[2]Plan1!A$1:C$65536,3,FALSE)</f>
        <v>29.3</v>
      </c>
      <c r="F26" s="10">
        <f t="shared" si="1"/>
        <v>30.6</v>
      </c>
      <c r="G26" s="11">
        <f t="shared" si="0"/>
        <v>4.4368600682593878E-2</v>
      </c>
    </row>
    <row r="27" spans="1:7">
      <c r="A27" s="159"/>
      <c r="B27" s="27" t="s">
        <v>58</v>
      </c>
      <c r="C27" s="13" t="s">
        <v>59</v>
      </c>
      <c r="D27" s="14">
        <f>VLOOKUP(C27,[2]Plan1!A$1:B$65536,2,FALSE)</f>
        <v>44.55</v>
      </c>
      <c r="E27" s="45">
        <f>VLOOKUP(C27,[2]Plan1!A$1:C$65536,3,FALSE)</f>
        <v>98</v>
      </c>
      <c r="F27" s="10">
        <f t="shared" si="1"/>
        <v>102.5</v>
      </c>
      <c r="G27" s="11">
        <f t="shared" si="0"/>
        <v>4.5918367346938778E-2</v>
      </c>
    </row>
    <row r="28" spans="1:7">
      <c r="A28" s="159"/>
      <c r="B28" s="26" t="s">
        <v>60</v>
      </c>
      <c r="C28" s="13" t="s">
        <v>61</v>
      </c>
      <c r="D28" s="14">
        <f>VLOOKUP(C28,[2]Plan1!A$1:B$65536,2,FALSE)</f>
        <v>28</v>
      </c>
      <c r="E28" s="45">
        <f>VLOOKUP(C28,[2]Plan1!A$1:C$65536,3,FALSE)</f>
        <v>61.6</v>
      </c>
      <c r="F28" s="10">
        <f t="shared" si="1"/>
        <v>64.400000000000006</v>
      </c>
      <c r="G28" s="11">
        <f t="shared" si="0"/>
        <v>4.5454545454545525E-2</v>
      </c>
    </row>
    <row r="29" spans="1:7">
      <c r="A29" s="160" t="s">
        <v>62</v>
      </c>
      <c r="B29" s="28" t="s">
        <v>52</v>
      </c>
      <c r="C29" s="24" t="s">
        <v>63</v>
      </c>
      <c r="D29" s="18">
        <f>VLOOKUP(C29,[2]Plan1!A$1:B$65536,2,FALSE)</f>
        <v>40.200000000000003</v>
      </c>
      <c r="E29" s="44">
        <f>VLOOKUP(C29,[2]Plan1!A$1:C$65536,3,FALSE)</f>
        <v>88.5</v>
      </c>
      <c r="F29" s="10">
        <f t="shared" si="1"/>
        <v>92.5</v>
      </c>
      <c r="G29" s="11">
        <f t="shared" si="0"/>
        <v>4.519774011299435E-2</v>
      </c>
    </row>
    <row r="30" spans="1:7">
      <c r="A30" s="161"/>
      <c r="B30" s="29" t="s">
        <v>54</v>
      </c>
      <c r="C30" s="24" t="s">
        <v>64</v>
      </c>
      <c r="D30" s="18">
        <f>VLOOKUP(C30,[2]Plan1!A$1:B$65536,2,FALSE)</f>
        <v>25.1</v>
      </c>
      <c r="E30" s="44">
        <f>VLOOKUP(C30,[2]Plan1!A$1:C$65536,3,FALSE)</f>
        <v>55.3</v>
      </c>
      <c r="F30" s="10">
        <f t="shared" si="1"/>
        <v>57.800000000000004</v>
      </c>
      <c r="G30" s="11">
        <f t="shared" si="0"/>
        <v>4.5207956600361796E-2</v>
      </c>
    </row>
    <row r="31" spans="1:7">
      <c r="A31" s="161"/>
      <c r="B31" s="30" t="s">
        <v>56</v>
      </c>
      <c r="C31" s="24" t="s">
        <v>65</v>
      </c>
      <c r="D31" s="18">
        <f>VLOOKUP(C31,[2]Plan1!A$1:B$65536,2,FALSE)</f>
        <v>13.3</v>
      </c>
      <c r="E31" s="44">
        <f>VLOOKUP(C31,[2]Plan1!A$1:C$65536,3,FALSE)</f>
        <v>29.3</v>
      </c>
      <c r="F31" s="10">
        <f t="shared" si="1"/>
        <v>30.6</v>
      </c>
      <c r="G31" s="11">
        <f t="shared" si="0"/>
        <v>4.4368600682593878E-2</v>
      </c>
    </row>
    <row r="32" spans="1:7">
      <c r="A32" s="161"/>
      <c r="B32" s="31" t="s">
        <v>66</v>
      </c>
      <c r="C32" s="24" t="s">
        <v>67</v>
      </c>
      <c r="D32" s="18">
        <f>VLOOKUP(C32,[2]Plan1!A$1:B$65536,2,FALSE)</f>
        <v>40.5</v>
      </c>
      <c r="E32" s="44">
        <f>VLOOKUP(C32,[2]Plan1!A$1:C$65536,3,FALSE)</f>
        <v>89</v>
      </c>
      <c r="F32" s="10">
        <f t="shared" si="1"/>
        <v>93.199999999999989</v>
      </c>
      <c r="G32" s="11">
        <f t="shared" si="0"/>
        <v>4.7191011235954927E-2</v>
      </c>
    </row>
    <row r="33" spans="1:7">
      <c r="A33" s="161"/>
      <c r="B33" s="29" t="s">
        <v>68</v>
      </c>
      <c r="C33" s="24" t="s">
        <v>69</v>
      </c>
      <c r="D33" s="18">
        <f>VLOOKUP(C33,[2]Plan1!A$1:B$65536,2,FALSE)</f>
        <v>25.5</v>
      </c>
      <c r="E33" s="44">
        <f>VLOOKUP(C33,[2]Plan1!A$1:C$65536,3,FALSE)</f>
        <v>56</v>
      </c>
      <c r="F33" s="10">
        <f t="shared" si="1"/>
        <v>58.7</v>
      </c>
      <c r="G33" s="11">
        <f t="shared" si="0"/>
        <v>4.8214285714285765E-2</v>
      </c>
    </row>
    <row r="34" spans="1:7">
      <c r="A34" s="161"/>
      <c r="B34" s="32" t="s">
        <v>70</v>
      </c>
      <c r="C34" s="24" t="s">
        <v>71</v>
      </c>
      <c r="D34" s="18">
        <f>VLOOKUP(C34,[2]Plan1!A$1:B$65536,2,FALSE)</f>
        <v>31.5</v>
      </c>
      <c r="E34" s="44">
        <f>VLOOKUP(C34,[2]Plan1!A$1:C$65536,3,FALSE)</f>
        <v>69.3</v>
      </c>
      <c r="F34" s="10">
        <f t="shared" si="1"/>
        <v>72.5</v>
      </c>
      <c r="G34" s="11">
        <f t="shared" si="0"/>
        <v>4.6176046176046218E-2</v>
      </c>
    </row>
    <row r="35" spans="1:7">
      <c r="A35" s="162" t="s">
        <v>72</v>
      </c>
      <c r="B35" s="25" t="s">
        <v>52</v>
      </c>
      <c r="C35" s="13" t="s">
        <v>73</v>
      </c>
      <c r="D35" s="14">
        <f>VLOOKUP(C35,[2]Plan1!A$1:B$65536,2,FALSE)</f>
        <v>40.200000000000003</v>
      </c>
      <c r="E35" s="45">
        <f>VLOOKUP(C35,[2]Plan1!A$1:C$65536,3,FALSE)</f>
        <v>88.5</v>
      </c>
      <c r="F35" s="10">
        <f t="shared" si="1"/>
        <v>92.5</v>
      </c>
      <c r="G35" s="11">
        <f t="shared" si="0"/>
        <v>4.519774011299435E-2</v>
      </c>
    </row>
    <row r="36" spans="1:7">
      <c r="A36" s="163"/>
      <c r="B36" s="26" t="s">
        <v>54</v>
      </c>
      <c r="C36" s="13" t="s">
        <v>74</v>
      </c>
      <c r="D36" s="14">
        <f>VLOOKUP(C36,[2]Plan1!A$1:B$65536,2,FALSE)</f>
        <v>25.1</v>
      </c>
      <c r="E36" s="45">
        <f>VLOOKUP(C36,[2]Plan1!A$1:C$65536,3,FALSE)</f>
        <v>55.3</v>
      </c>
      <c r="F36" s="10">
        <f t="shared" si="1"/>
        <v>57.800000000000004</v>
      </c>
      <c r="G36" s="11">
        <f t="shared" si="0"/>
        <v>4.5207956600361796E-2</v>
      </c>
    </row>
    <row r="37" spans="1:7">
      <c r="A37" s="163"/>
      <c r="B37" s="27" t="s">
        <v>56</v>
      </c>
      <c r="C37" s="13" t="s">
        <v>75</v>
      </c>
      <c r="D37" s="14">
        <f>VLOOKUP(C37,[2]Plan1!A$1:B$65536,2,FALSE)</f>
        <v>13.3</v>
      </c>
      <c r="E37" s="45">
        <f>VLOOKUP(C37,[2]Plan1!A$1:C$65536,3,FALSE)</f>
        <v>29.3</v>
      </c>
      <c r="F37" s="10">
        <f t="shared" si="1"/>
        <v>30.6</v>
      </c>
      <c r="G37" s="11">
        <f t="shared" si="0"/>
        <v>4.4368600682593878E-2</v>
      </c>
    </row>
    <row r="38" spans="1:7" ht="24" customHeight="1">
      <c r="A38" s="164" t="s">
        <v>76</v>
      </c>
      <c r="B38" s="28" t="s">
        <v>77</v>
      </c>
      <c r="C38" s="8" t="s">
        <v>78</v>
      </c>
      <c r="D38" s="18">
        <f>VLOOKUP(C38,[2]Plan1!A$1:B$65536,2,FALSE)</f>
        <v>40.24</v>
      </c>
      <c r="E38" s="44">
        <f>VLOOKUP(C38,[2]Plan1!A$1:C$65536,3,FALSE)</f>
        <v>40.24</v>
      </c>
      <c r="F38" s="10">
        <v>40.24</v>
      </c>
      <c r="G38" s="11">
        <f t="shared" si="0"/>
        <v>0</v>
      </c>
    </row>
    <row r="39" spans="1:7" ht="27" customHeight="1">
      <c r="A39" s="165"/>
      <c r="B39" s="28" t="s">
        <v>79</v>
      </c>
      <c r="C39" s="8" t="s">
        <v>80</v>
      </c>
      <c r="D39" s="18">
        <f>VLOOKUP(C39,[2]Plan1!A$1:B$65536,2,FALSE)</f>
        <v>19.5</v>
      </c>
      <c r="E39" s="44">
        <f>VLOOKUP(C39,[2]Plan1!A$1:C$65536,3,FALSE)</f>
        <v>42.9</v>
      </c>
      <c r="F39" s="10">
        <f t="shared" si="1"/>
        <v>44.9</v>
      </c>
      <c r="G39" s="11">
        <f t="shared" si="0"/>
        <v>4.6620046620046623E-2</v>
      </c>
    </row>
    <row r="40" spans="1:7" ht="22.5" customHeight="1">
      <c r="A40" s="165"/>
      <c r="B40" s="28" t="s">
        <v>81</v>
      </c>
      <c r="C40" s="8" t="s">
        <v>82</v>
      </c>
      <c r="D40" s="18">
        <f>VLOOKUP(C40,[2]Plan1!A$1:B$65536,2,FALSE)</f>
        <v>19.5</v>
      </c>
      <c r="E40" s="44">
        <f>VLOOKUP(C40,[2]Plan1!A$1:C$65536,3,FALSE)</f>
        <v>42.9</v>
      </c>
      <c r="F40" s="10">
        <f t="shared" si="1"/>
        <v>44.9</v>
      </c>
      <c r="G40" s="11">
        <f t="shared" si="0"/>
        <v>4.6620046620046623E-2</v>
      </c>
    </row>
    <row r="41" spans="1:7" ht="22.5" customHeight="1">
      <c r="A41" s="165"/>
      <c r="B41" s="28" t="s">
        <v>83</v>
      </c>
      <c r="C41" s="8" t="s">
        <v>84</v>
      </c>
      <c r="D41" s="18">
        <f>VLOOKUP(C41,[2]Plan1!A$1:B$65536,2,FALSE)</f>
        <v>19.5</v>
      </c>
      <c r="E41" s="44">
        <f>VLOOKUP(C41,[2]Plan1!A$1:C$65536,3,FALSE)</f>
        <v>42.9</v>
      </c>
      <c r="F41" s="10">
        <f t="shared" si="1"/>
        <v>44.9</v>
      </c>
      <c r="G41" s="11">
        <f t="shared" si="0"/>
        <v>4.6620046620046623E-2</v>
      </c>
    </row>
    <row r="42" spans="1:7" ht="30" customHeight="1">
      <c r="A42" s="166"/>
      <c r="B42" s="28" t="s">
        <v>85</v>
      </c>
      <c r="C42" s="8" t="s">
        <v>86</v>
      </c>
      <c r="D42" s="18">
        <f>VLOOKUP(C42,[2]Plan1!A$1:B$65536,2,FALSE)</f>
        <v>19.5</v>
      </c>
      <c r="E42" s="44">
        <f>VLOOKUP(C42,[2]Plan1!A$1:C$65536,3,FALSE)</f>
        <v>42.9</v>
      </c>
      <c r="F42" s="10">
        <f t="shared" si="1"/>
        <v>44.9</v>
      </c>
      <c r="G42" s="11">
        <f t="shared" si="0"/>
        <v>4.6620046620046623E-2</v>
      </c>
    </row>
    <row r="43" spans="1:7" s="35" customFormat="1" ht="39" customHeight="1">
      <c r="A43" s="142" t="s">
        <v>87</v>
      </c>
      <c r="B43" s="33" t="s">
        <v>88</v>
      </c>
      <c r="C43" s="20" t="s">
        <v>89</v>
      </c>
      <c r="D43" s="14">
        <v>38</v>
      </c>
      <c r="E43" s="45">
        <v>83.6</v>
      </c>
      <c r="F43" s="47">
        <f t="shared" si="1"/>
        <v>87.4</v>
      </c>
      <c r="G43" s="34">
        <f t="shared" si="0"/>
        <v>4.5454545454545595E-2</v>
      </c>
    </row>
    <row r="44" spans="1:7" ht="17.25" customHeight="1">
      <c r="A44" s="167" t="s">
        <v>90</v>
      </c>
      <c r="B44" s="28" t="s">
        <v>52</v>
      </c>
      <c r="C44" s="24" t="s">
        <v>91</v>
      </c>
      <c r="D44" s="18">
        <f>VLOOKUP(C44,[3]Plan1!A$1:B$65536,2,FALSE)</f>
        <v>40.200000000000003</v>
      </c>
      <c r="E44" s="44">
        <f>VLOOKUP(C44,[3]Plan1!A$1:C$65536,3,FALSE)</f>
        <v>88.5</v>
      </c>
      <c r="F44" s="10">
        <f t="shared" si="1"/>
        <v>92.5</v>
      </c>
      <c r="G44" s="11">
        <f t="shared" si="0"/>
        <v>4.519774011299435E-2</v>
      </c>
    </row>
    <row r="45" spans="1:7" ht="17.25" customHeight="1">
      <c r="A45" s="168"/>
      <c r="B45" s="30" t="s">
        <v>92</v>
      </c>
      <c r="C45" s="24" t="s">
        <v>93</v>
      </c>
      <c r="D45" s="18">
        <f>VLOOKUP(C45,[3]Plan1!A$1:B$65536,2,FALSE)</f>
        <v>25.1</v>
      </c>
      <c r="E45" s="44">
        <f>VLOOKUP(C45,[3]Plan1!A$1:C$65536,3,FALSE)</f>
        <v>55.3</v>
      </c>
      <c r="F45" s="10">
        <f t="shared" si="1"/>
        <v>57.800000000000004</v>
      </c>
      <c r="G45" s="11">
        <f t="shared" si="0"/>
        <v>4.5207956600361796E-2</v>
      </c>
    </row>
    <row r="46" spans="1:7" s="1" customFormat="1">
      <c r="A46" s="151" t="s">
        <v>94</v>
      </c>
      <c r="B46" s="25" t="s">
        <v>52</v>
      </c>
      <c r="C46" s="13" t="s">
        <v>95</v>
      </c>
      <c r="D46" s="14">
        <f>VLOOKUP(C46,[2]Plan1!A$1:B$65536,2,FALSE)</f>
        <v>40.200000000000003</v>
      </c>
      <c r="E46" s="45">
        <f>VLOOKUP(C46,[2]Plan1!A$1:C$65536,3,FALSE)</f>
        <v>88.5</v>
      </c>
      <c r="F46" s="10">
        <f t="shared" si="1"/>
        <v>92.5</v>
      </c>
      <c r="G46" s="11">
        <f t="shared" si="0"/>
        <v>4.519774011299435E-2</v>
      </c>
    </row>
    <row r="47" spans="1:7">
      <c r="A47" s="152"/>
      <c r="B47" s="27" t="s">
        <v>92</v>
      </c>
      <c r="C47" s="13" t="s">
        <v>96</v>
      </c>
      <c r="D47" s="14">
        <f>VLOOKUP(C47,[2]Plan1!A$1:B$65536,2,FALSE)</f>
        <v>25.1</v>
      </c>
      <c r="E47" s="45">
        <f>VLOOKUP(C47,[2]Plan1!A$1:C$65536,3,FALSE)</f>
        <v>55.3</v>
      </c>
      <c r="F47" s="10">
        <f t="shared" si="1"/>
        <v>57.800000000000004</v>
      </c>
      <c r="G47" s="11">
        <f t="shared" si="0"/>
        <v>4.5207956600361796E-2</v>
      </c>
    </row>
    <row r="48" spans="1:7">
      <c r="A48" s="152"/>
      <c r="B48" s="27" t="s">
        <v>97</v>
      </c>
      <c r="C48" s="13" t="s">
        <v>98</v>
      </c>
      <c r="D48" s="14">
        <f>VLOOKUP(C48,[2]Plan1!A$1:B$65536,2,FALSE)</f>
        <v>13.3</v>
      </c>
      <c r="E48" s="45">
        <f>VLOOKUP(C48,[2]Plan1!A$1:C$65536,3,FALSE)</f>
        <v>29.3</v>
      </c>
      <c r="F48" s="10">
        <f t="shared" si="1"/>
        <v>30.6</v>
      </c>
      <c r="G48" s="11">
        <f t="shared" si="0"/>
        <v>4.4368600682593878E-2</v>
      </c>
    </row>
    <row r="49" spans="1:7">
      <c r="A49" s="152"/>
      <c r="B49" s="27" t="s">
        <v>99</v>
      </c>
      <c r="C49" s="13" t="s">
        <v>100</v>
      </c>
      <c r="D49" s="14">
        <f>VLOOKUP(C49,[2]Plan1!A$1:B$65536,2,FALSE)</f>
        <v>24</v>
      </c>
      <c r="E49" s="45">
        <f>VLOOKUP(C49,[2]Plan1!A$1:C$65536,3,FALSE)</f>
        <v>52.8</v>
      </c>
      <c r="F49" s="10">
        <f t="shared" si="1"/>
        <v>55.2</v>
      </c>
      <c r="G49" s="11">
        <f t="shared" si="0"/>
        <v>4.5454545454545567E-2</v>
      </c>
    </row>
    <row r="50" spans="1:7">
      <c r="A50" s="152"/>
      <c r="B50" s="36" t="s">
        <v>66</v>
      </c>
      <c r="C50" s="13" t="s">
        <v>101</v>
      </c>
      <c r="D50" s="14">
        <f>VLOOKUP(C50,[2]Plan1!A$1:B$65536,2,FALSE)</f>
        <v>40.5</v>
      </c>
      <c r="E50" s="45">
        <f>VLOOKUP(C50,[2]Plan1!A$1:C$65536,3,FALSE)</f>
        <v>89</v>
      </c>
      <c r="F50" s="10">
        <f t="shared" si="1"/>
        <v>93.199999999999989</v>
      </c>
      <c r="G50" s="11">
        <f t="shared" si="0"/>
        <v>4.7191011235954927E-2</v>
      </c>
    </row>
    <row r="51" spans="1:7">
      <c r="A51" s="169" t="s">
        <v>102</v>
      </c>
      <c r="B51" s="37" t="s">
        <v>103</v>
      </c>
      <c r="C51" s="37" t="s">
        <v>104</v>
      </c>
      <c r="D51" s="18">
        <v>34</v>
      </c>
      <c r="E51" s="44">
        <f>VLOOKUP(C51,[2]Plan1!A$1:C$65536,3,FALSE)</f>
        <v>74.8</v>
      </c>
      <c r="F51" s="10">
        <f t="shared" si="1"/>
        <v>78.2</v>
      </c>
      <c r="G51" s="11">
        <f t="shared" si="0"/>
        <v>4.5454545454545532E-2</v>
      </c>
    </row>
    <row r="52" spans="1:7">
      <c r="A52" s="170"/>
      <c r="B52" s="29" t="s">
        <v>105</v>
      </c>
      <c r="C52" s="37" t="s">
        <v>106</v>
      </c>
      <c r="D52" s="18">
        <v>16</v>
      </c>
      <c r="E52" s="44">
        <f>VLOOKUP(C52,[2]Plan1!A$1:C$65536,3,FALSE)</f>
        <v>35.200000000000003</v>
      </c>
      <c r="F52" s="10">
        <f t="shared" si="1"/>
        <v>36.799999999999997</v>
      </c>
      <c r="G52" s="11">
        <f t="shared" si="0"/>
        <v>4.5454545454545289E-2</v>
      </c>
    </row>
    <row r="53" spans="1:7">
      <c r="A53" s="170"/>
      <c r="B53" s="37" t="s">
        <v>107</v>
      </c>
      <c r="C53" s="37" t="s">
        <v>108</v>
      </c>
      <c r="D53" s="18">
        <v>40.200000000000003</v>
      </c>
      <c r="E53" s="44">
        <f>VLOOKUP(C53,[2]Plan1!A$1:C$65536,3,FALSE)</f>
        <v>88.5</v>
      </c>
      <c r="F53" s="10">
        <f t="shared" si="1"/>
        <v>92.5</v>
      </c>
      <c r="G53" s="11">
        <f t="shared" si="0"/>
        <v>4.519774011299435E-2</v>
      </c>
    </row>
    <row r="54" spans="1:7">
      <c r="A54" s="170"/>
      <c r="B54" s="29" t="s">
        <v>54</v>
      </c>
      <c r="C54" s="37" t="s">
        <v>109</v>
      </c>
      <c r="D54" s="18">
        <v>25.1</v>
      </c>
      <c r="E54" s="44">
        <f>VLOOKUP(C54,[2]Plan1!A$1:C$65536,3,FALSE)</f>
        <v>55.3</v>
      </c>
      <c r="F54" s="10">
        <f t="shared" si="1"/>
        <v>57.800000000000004</v>
      </c>
      <c r="G54" s="11">
        <f t="shared" si="0"/>
        <v>4.5207956600361796E-2</v>
      </c>
    </row>
    <row r="55" spans="1:7">
      <c r="A55" s="170"/>
      <c r="B55" s="30" t="s">
        <v>56</v>
      </c>
      <c r="C55" s="37" t="s">
        <v>110</v>
      </c>
      <c r="D55" s="18">
        <f>VLOOKUP(C55,[2]Plan1!A$1:B$65536,2,FALSE)</f>
        <v>13.3</v>
      </c>
      <c r="E55" s="44">
        <f>VLOOKUP(C55,[2]Plan1!A$1:C$65536,3,FALSE)</f>
        <v>29.3</v>
      </c>
      <c r="F55" s="10">
        <f t="shared" si="1"/>
        <v>30.6</v>
      </c>
      <c r="G55" s="11">
        <f t="shared" si="0"/>
        <v>4.4368600682593878E-2</v>
      </c>
    </row>
    <row r="56" spans="1:7" s="38" customFormat="1">
      <c r="A56" s="170"/>
      <c r="B56" s="30" t="s">
        <v>111</v>
      </c>
      <c r="C56" s="37" t="s">
        <v>112</v>
      </c>
      <c r="D56" s="18">
        <f>VLOOKUP(C56,[2]Plan1!A$1:B$65536,2,FALSE)</f>
        <v>33</v>
      </c>
      <c r="E56" s="44">
        <f>VLOOKUP(C56,[2]Plan1!A$1:C$65536,3,FALSE)</f>
        <v>72.599999999999994</v>
      </c>
      <c r="F56" s="10">
        <f t="shared" si="1"/>
        <v>75.900000000000006</v>
      </c>
      <c r="G56" s="11">
        <f t="shared" si="0"/>
        <v>4.5454545454545615E-2</v>
      </c>
    </row>
    <row r="57" spans="1:7">
      <c r="A57" s="169" t="s">
        <v>113</v>
      </c>
      <c r="B57" s="28" t="s">
        <v>114</v>
      </c>
      <c r="C57" s="24" t="s">
        <v>115</v>
      </c>
      <c r="D57" s="18">
        <f>VLOOKUP(C57,[2]Plan1!A$1:B$65536,2,FALSE)</f>
        <v>40.200000000000003</v>
      </c>
      <c r="E57" s="44">
        <f>VLOOKUP(C57,[2]Plan1!A$1:C$65536,3,FALSE)</f>
        <v>88.5</v>
      </c>
      <c r="F57" s="10">
        <f t="shared" si="1"/>
        <v>92.5</v>
      </c>
      <c r="G57" s="11">
        <f t="shared" si="0"/>
        <v>4.519774011299435E-2</v>
      </c>
    </row>
    <row r="58" spans="1:7">
      <c r="A58" s="170"/>
      <c r="B58" s="30" t="s">
        <v>92</v>
      </c>
      <c r="C58" s="24" t="s">
        <v>116</v>
      </c>
      <c r="D58" s="18">
        <f>VLOOKUP(C58,[2]Plan1!A$1:B$65536,2,FALSE)</f>
        <v>25.1</v>
      </c>
      <c r="E58" s="44">
        <f>VLOOKUP(C58,[2]Plan1!A$1:C$65536,3,FALSE)</f>
        <v>55.3</v>
      </c>
      <c r="F58" s="10">
        <f t="shared" si="1"/>
        <v>57.800000000000004</v>
      </c>
      <c r="G58" s="11">
        <f t="shared" si="0"/>
        <v>4.5207956600361796E-2</v>
      </c>
    </row>
    <row r="59" spans="1:7">
      <c r="A59" s="170"/>
      <c r="B59" s="29" t="s">
        <v>117</v>
      </c>
      <c r="C59" s="24" t="s">
        <v>118</v>
      </c>
      <c r="D59" s="18">
        <f>VLOOKUP(C59,[2]Plan1!A$1:B$65536,2,FALSE)</f>
        <v>13.3</v>
      </c>
      <c r="E59" s="44">
        <f>VLOOKUP(C59,[2]Plan1!A$1:C$65536,3,FALSE)</f>
        <v>29.3</v>
      </c>
      <c r="F59" s="10">
        <f t="shared" si="1"/>
        <v>30.6</v>
      </c>
      <c r="G59" s="11">
        <f t="shared" si="0"/>
        <v>4.4368600682593878E-2</v>
      </c>
    </row>
    <row r="60" spans="1:7">
      <c r="A60" s="170"/>
      <c r="B60" s="30" t="s">
        <v>119</v>
      </c>
      <c r="C60" s="24" t="s">
        <v>120</v>
      </c>
      <c r="D60" s="18">
        <f>VLOOKUP(C60,[2]Plan1!A$1:B$65536,2,FALSE)</f>
        <v>20.5</v>
      </c>
      <c r="E60" s="44">
        <f>VLOOKUP(C60,[2]Plan1!A$1:C$65536,3,FALSE)</f>
        <v>45</v>
      </c>
      <c r="F60" s="10">
        <f t="shared" si="1"/>
        <v>47.2</v>
      </c>
      <c r="G60" s="11">
        <f t="shared" si="0"/>
        <v>4.8888888888888954E-2</v>
      </c>
    </row>
    <row r="61" spans="1:7">
      <c r="A61" s="170"/>
      <c r="B61" s="30" t="s">
        <v>111</v>
      </c>
      <c r="C61" s="39" t="s">
        <v>121</v>
      </c>
      <c r="D61" s="18">
        <f>VLOOKUP(C61,[2]Plan1!A$1:B$65536,2,FALSE)</f>
        <v>33</v>
      </c>
      <c r="E61" s="44">
        <f>VLOOKUP(C61,[2]Plan1!A$1:C$65536,3,FALSE)</f>
        <v>72.599999999999994</v>
      </c>
      <c r="F61" s="10">
        <f t="shared" si="1"/>
        <v>75.900000000000006</v>
      </c>
      <c r="G61" s="11">
        <f t="shared" si="0"/>
        <v>4.5454545454545615E-2</v>
      </c>
    </row>
    <row r="62" spans="1:7">
      <c r="A62" s="170"/>
      <c r="B62" s="29" t="s">
        <v>122</v>
      </c>
      <c r="C62" s="39" t="s">
        <v>123</v>
      </c>
      <c r="D62" s="18">
        <f>VLOOKUP(C62,[2]Plan1!A$1:B$65536,2,FALSE)</f>
        <v>28</v>
      </c>
      <c r="E62" s="44">
        <f>VLOOKUP(C62,[2]Plan1!A$1:C$65536,3,FALSE)</f>
        <v>61.6</v>
      </c>
      <c r="F62" s="10">
        <f t="shared" si="1"/>
        <v>64.400000000000006</v>
      </c>
      <c r="G62" s="11">
        <f t="shared" si="0"/>
        <v>4.5454545454545525E-2</v>
      </c>
    </row>
    <row r="63" spans="1:7">
      <c r="A63" s="170"/>
      <c r="B63" s="30" t="s">
        <v>124</v>
      </c>
      <c r="C63" s="39" t="s">
        <v>125</v>
      </c>
      <c r="D63" s="18">
        <f>VLOOKUP(C63,[2]Plan1!A$1:B$65536,2,FALSE)</f>
        <v>24</v>
      </c>
      <c r="E63" s="44">
        <f>VLOOKUP(C63,[2]Plan1!A$1:C$65536,3,FALSE)</f>
        <v>52.8</v>
      </c>
      <c r="F63" s="10">
        <f t="shared" si="1"/>
        <v>55.2</v>
      </c>
      <c r="G63" s="11">
        <f t="shared" si="0"/>
        <v>4.5454545454545567E-2</v>
      </c>
    </row>
    <row r="64" spans="1:7">
      <c r="A64" s="170"/>
      <c r="B64" s="16" t="s">
        <v>126</v>
      </c>
      <c r="C64" s="17" t="s">
        <v>127</v>
      </c>
      <c r="D64" s="18">
        <f>VLOOKUP(C64,[2]Plan1!A$1:B$65536,2,FALSE)</f>
        <v>50</v>
      </c>
      <c r="E64" s="44">
        <v>89</v>
      </c>
      <c r="F64" s="10">
        <v>89</v>
      </c>
      <c r="G64" s="11">
        <f t="shared" si="0"/>
        <v>0</v>
      </c>
    </row>
    <row r="65" spans="1:7">
      <c r="A65" s="151" t="s">
        <v>128</v>
      </c>
      <c r="B65" s="19" t="s">
        <v>129</v>
      </c>
      <c r="C65" s="19" t="s">
        <v>130</v>
      </c>
      <c r="D65" s="14">
        <f>VLOOKUP(C65,[2]Plan1!A$1:B$65536,2,FALSE)</f>
        <v>20.9</v>
      </c>
      <c r="E65" s="45">
        <f>VLOOKUP(C65,[2]Plan1!A$1:C$65536,3,FALSE)</f>
        <v>46</v>
      </c>
      <c r="F65" s="10">
        <f t="shared" ref="F65:F104" si="2">ROUNDUP((D65*2.3),1)</f>
        <v>48.1</v>
      </c>
      <c r="G65" s="11">
        <f t="shared" si="0"/>
        <v>4.5652173913043506E-2</v>
      </c>
    </row>
    <row r="66" spans="1:7">
      <c r="A66" s="152"/>
      <c r="B66" s="27" t="s">
        <v>131</v>
      </c>
      <c r="C66" s="13" t="s">
        <v>132</v>
      </c>
      <c r="D66" s="14">
        <f>VLOOKUP(C66,[2]Plan1!A$1:B$65536,2,FALSE)</f>
        <v>20.9</v>
      </c>
      <c r="E66" s="45">
        <f>VLOOKUP(C66,[2]Plan1!A$1:C$65536,3,FALSE)</f>
        <v>46</v>
      </c>
      <c r="F66" s="10">
        <f t="shared" si="2"/>
        <v>48.1</v>
      </c>
      <c r="G66" s="11">
        <f t="shared" si="0"/>
        <v>4.5652173913043506E-2</v>
      </c>
    </row>
    <row r="67" spans="1:7">
      <c r="A67" s="152"/>
      <c r="B67" s="27" t="s">
        <v>133</v>
      </c>
      <c r="C67" s="13" t="s">
        <v>134</v>
      </c>
      <c r="D67" s="14">
        <f>VLOOKUP(C67,[2]Plan1!A$1:B$65536,2,FALSE)</f>
        <v>20.9</v>
      </c>
      <c r="E67" s="45">
        <f>VLOOKUP(C67,[2]Plan1!A$1:C$65536,3,FALSE)</f>
        <v>46</v>
      </c>
      <c r="F67" s="10">
        <f t="shared" si="2"/>
        <v>48.1</v>
      </c>
      <c r="G67" s="11">
        <f t="shared" si="0"/>
        <v>4.5652173913043506E-2</v>
      </c>
    </row>
    <row r="68" spans="1:7">
      <c r="A68" s="152"/>
      <c r="B68" s="27" t="s">
        <v>135</v>
      </c>
      <c r="C68" s="13" t="s">
        <v>136</v>
      </c>
      <c r="D68" s="14">
        <f>VLOOKUP(C68,[2]Plan1!A$1:B$65536,2,FALSE)</f>
        <v>20.9</v>
      </c>
      <c r="E68" s="45">
        <f>VLOOKUP(C68,[2]Plan1!A$1:C$65536,3,FALSE)</f>
        <v>46</v>
      </c>
      <c r="F68" s="10">
        <f t="shared" si="2"/>
        <v>48.1</v>
      </c>
      <c r="G68" s="11">
        <f t="shared" si="0"/>
        <v>4.5652173913043506E-2</v>
      </c>
    </row>
    <row r="69" spans="1:7">
      <c r="A69" s="153"/>
      <c r="B69" s="40" t="s">
        <v>137</v>
      </c>
      <c r="C69" s="13" t="s">
        <v>138</v>
      </c>
      <c r="D69" s="14">
        <f>VLOOKUP(C69,[2]Plan1!A$1:B$65536,2,FALSE)</f>
        <v>7</v>
      </c>
      <c r="E69" s="45">
        <f>VLOOKUP(C69,[2]Plan1!A$1:C$65536,3,FALSE)</f>
        <v>12.6</v>
      </c>
      <c r="F69" s="10">
        <v>14.9</v>
      </c>
      <c r="G69" s="11">
        <f t="shared" si="0"/>
        <v>0.18253968253968261</v>
      </c>
    </row>
    <row r="70" spans="1:7">
      <c r="A70" s="160" t="s">
        <v>139</v>
      </c>
      <c r="B70" s="28" t="s">
        <v>52</v>
      </c>
      <c r="C70" s="24" t="s">
        <v>140</v>
      </c>
      <c r="D70" s="18">
        <f>VLOOKUP(C70,[2]Plan1!A$1:B$65536,2,FALSE)</f>
        <v>40.200000000000003</v>
      </c>
      <c r="E70" s="44">
        <f>VLOOKUP(C70,[2]Plan1!A$1:C$65536,3,FALSE)</f>
        <v>88.5</v>
      </c>
      <c r="F70" s="10">
        <f t="shared" si="2"/>
        <v>92.5</v>
      </c>
      <c r="G70" s="11">
        <f t="shared" ref="G70:G104" si="3">(F70-E70)/E70</f>
        <v>4.519774011299435E-2</v>
      </c>
    </row>
    <row r="71" spans="1:7">
      <c r="A71" s="161"/>
      <c r="B71" s="30" t="s">
        <v>54</v>
      </c>
      <c r="C71" s="24" t="s">
        <v>141</v>
      </c>
      <c r="D71" s="18">
        <f>VLOOKUP(C71,[2]Plan1!A$1:B$65536,2,FALSE)</f>
        <v>25.1</v>
      </c>
      <c r="E71" s="44">
        <f>VLOOKUP(C71,[2]Plan1!A$1:C$65536,3,FALSE)</f>
        <v>55.3</v>
      </c>
      <c r="F71" s="10">
        <f t="shared" si="2"/>
        <v>57.800000000000004</v>
      </c>
      <c r="G71" s="11">
        <f t="shared" si="3"/>
        <v>4.5207956600361796E-2</v>
      </c>
    </row>
    <row r="72" spans="1:7">
      <c r="A72" s="161"/>
      <c r="B72" s="29" t="s">
        <v>56</v>
      </c>
      <c r="C72" s="24" t="s">
        <v>142</v>
      </c>
      <c r="D72" s="18">
        <f>VLOOKUP(C72,[2]Plan1!A$1:B$65536,2,FALSE)</f>
        <v>13.3</v>
      </c>
      <c r="E72" s="44">
        <f>VLOOKUP(C72,[2]Plan1!A$1:C$65536,3,FALSE)</f>
        <v>29.3</v>
      </c>
      <c r="F72" s="10">
        <f t="shared" si="2"/>
        <v>30.6</v>
      </c>
      <c r="G72" s="11">
        <f t="shared" si="3"/>
        <v>4.4368600682593878E-2</v>
      </c>
    </row>
    <row r="73" spans="1:7">
      <c r="A73" s="161"/>
      <c r="B73" s="30" t="s">
        <v>143</v>
      </c>
      <c r="C73" s="41" t="s">
        <v>144</v>
      </c>
      <c r="D73" s="18">
        <f>VLOOKUP(C73,[2]Plan1!A$1:B$65536,2,FALSE)</f>
        <v>28.6</v>
      </c>
      <c r="E73" s="44">
        <f>VLOOKUP(C73,[2]Plan1!A$1:C$65536,3,FALSE)</f>
        <v>62.9</v>
      </c>
      <c r="F73" s="10">
        <f t="shared" si="2"/>
        <v>65.8</v>
      </c>
      <c r="G73" s="11">
        <f t="shared" si="3"/>
        <v>4.6104928457869614E-2</v>
      </c>
    </row>
    <row r="74" spans="1:7">
      <c r="A74" s="161"/>
      <c r="B74" s="29" t="s">
        <v>119</v>
      </c>
      <c r="C74" s="24" t="s">
        <v>145</v>
      </c>
      <c r="D74" s="18">
        <f>VLOOKUP(C74,[2]Plan1!A$1:B$65536,2,FALSE)</f>
        <v>20.5</v>
      </c>
      <c r="E74" s="44">
        <f>VLOOKUP(C74,[2]Plan1!A$1:C$65536,3,FALSE)</f>
        <v>45</v>
      </c>
      <c r="F74" s="10">
        <f t="shared" si="2"/>
        <v>47.2</v>
      </c>
      <c r="G74" s="11">
        <f t="shared" si="3"/>
        <v>4.8888888888888954E-2</v>
      </c>
    </row>
    <row r="75" spans="1:7">
      <c r="A75" s="161"/>
      <c r="B75" s="30" t="s">
        <v>146</v>
      </c>
      <c r="C75" s="24" t="s">
        <v>147</v>
      </c>
      <c r="D75" s="18">
        <f>VLOOKUP(C75,[2]Plan1!A$1:B$65536,2,FALSE)</f>
        <v>33</v>
      </c>
      <c r="E75" s="44">
        <f>VLOOKUP(C75,[2]Plan1!A$1:C$65536,3,FALSE)</f>
        <v>72.599999999999994</v>
      </c>
      <c r="F75" s="10">
        <f t="shared" si="2"/>
        <v>75.900000000000006</v>
      </c>
      <c r="G75" s="11">
        <f t="shared" si="3"/>
        <v>4.5454545454545615E-2</v>
      </c>
    </row>
    <row r="76" spans="1:7">
      <c r="A76" s="151" t="s">
        <v>148</v>
      </c>
      <c r="B76" s="25" t="s">
        <v>52</v>
      </c>
      <c r="C76" s="42" t="s">
        <v>149</v>
      </c>
      <c r="D76" s="14">
        <f>VLOOKUP(C76,[2]Plan1!A$1:B$65536,2,FALSE)</f>
        <v>40.200000000000003</v>
      </c>
      <c r="E76" s="45">
        <f>VLOOKUP(C76,[2]Plan1!A$1:C$65536,3,FALSE)</f>
        <v>88.5</v>
      </c>
      <c r="F76" s="10">
        <f t="shared" si="2"/>
        <v>92.5</v>
      </c>
      <c r="G76" s="11">
        <f t="shared" si="3"/>
        <v>4.519774011299435E-2</v>
      </c>
    </row>
    <row r="77" spans="1:7">
      <c r="A77" s="152"/>
      <c r="B77" s="27" t="s">
        <v>54</v>
      </c>
      <c r="C77" s="42" t="s">
        <v>150</v>
      </c>
      <c r="D77" s="14">
        <f>VLOOKUP(C77,[2]Plan1!A$1:B$65536,2,FALSE)</f>
        <v>25.1</v>
      </c>
      <c r="E77" s="45">
        <f>VLOOKUP(C77,[2]Plan1!A$1:C$65536,3,FALSE)</f>
        <v>55.3</v>
      </c>
      <c r="F77" s="10">
        <f t="shared" si="2"/>
        <v>57.800000000000004</v>
      </c>
      <c r="G77" s="11">
        <f t="shared" si="3"/>
        <v>4.5207956600361796E-2</v>
      </c>
    </row>
    <row r="78" spans="1:7">
      <c r="A78" s="152"/>
      <c r="B78" s="26" t="s">
        <v>151</v>
      </c>
      <c r="C78" s="42" t="s">
        <v>152</v>
      </c>
      <c r="D78" s="14">
        <f>VLOOKUP(C78,[2]Plan1!A$1:B$65536,2,FALSE)</f>
        <v>13.3</v>
      </c>
      <c r="E78" s="45">
        <f>VLOOKUP(C78,[2]Plan1!A$1:C$65536,3,FALSE)</f>
        <v>29.3</v>
      </c>
      <c r="F78" s="10">
        <f t="shared" si="2"/>
        <v>30.6</v>
      </c>
      <c r="G78" s="11">
        <f t="shared" si="3"/>
        <v>4.4368600682593878E-2</v>
      </c>
    </row>
    <row r="79" spans="1:7">
      <c r="A79" s="152"/>
      <c r="B79" s="27" t="s">
        <v>143</v>
      </c>
      <c r="C79" s="42" t="s">
        <v>153</v>
      </c>
      <c r="D79" s="14">
        <f>VLOOKUP(C79,[2]Plan1!A$1:B$65536,2,FALSE)</f>
        <v>28.6</v>
      </c>
      <c r="E79" s="45">
        <f>VLOOKUP(C79,[2]Plan1!A$1:C$65536,3,FALSE)</f>
        <v>62.9</v>
      </c>
      <c r="F79" s="10">
        <f t="shared" si="2"/>
        <v>65.8</v>
      </c>
      <c r="G79" s="11">
        <f t="shared" si="3"/>
        <v>4.6104928457869614E-2</v>
      </c>
    </row>
    <row r="80" spans="1:7">
      <c r="A80" s="152"/>
      <c r="B80" s="26" t="s">
        <v>154</v>
      </c>
      <c r="C80" s="42" t="s">
        <v>155</v>
      </c>
      <c r="D80" s="14">
        <f>VLOOKUP(C80,[2]Plan1!A$1:B$65536,2,FALSE)</f>
        <v>20.5</v>
      </c>
      <c r="E80" s="45">
        <f>VLOOKUP(C80,[2]Plan1!A$1:C$65536,3,FALSE)</f>
        <v>45</v>
      </c>
      <c r="F80" s="10">
        <f t="shared" si="2"/>
        <v>47.2</v>
      </c>
      <c r="G80" s="11">
        <f t="shared" si="3"/>
        <v>4.8888888888888954E-2</v>
      </c>
    </row>
    <row r="81" spans="1:7">
      <c r="A81" s="152"/>
      <c r="B81" s="27" t="s">
        <v>146</v>
      </c>
      <c r="C81" s="42" t="s">
        <v>156</v>
      </c>
      <c r="D81" s="14">
        <f>VLOOKUP(C81,[2]Plan1!A$1:B$65536,2,FALSE)</f>
        <v>33</v>
      </c>
      <c r="E81" s="45">
        <f>VLOOKUP(C81,[2]Plan1!A$1:C$65536,3,FALSE)</f>
        <v>72.599999999999994</v>
      </c>
      <c r="F81" s="10">
        <f t="shared" si="2"/>
        <v>75.900000000000006</v>
      </c>
      <c r="G81" s="11">
        <f t="shared" si="3"/>
        <v>4.5454545454545615E-2</v>
      </c>
    </row>
    <row r="82" spans="1:7">
      <c r="A82" s="167" t="s">
        <v>157</v>
      </c>
      <c r="B82" s="28" t="s">
        <v>52</v>
      </c>
      <c r="C82" s="8" t="s">
        <v>158</v>
      </c>
      <c r="D82" s="18">
        <f>VLOOKUP(C82,[2]Plan1!A$1:B$65536,2,FALSE)</f>
        <v>40.200000000000003</v>
      </c>
      <c r="E82" s="44">
        <f>VLOOKUP(C82,[2]Plan1!A$1:C$65536,3,FALSE)</f>
        <v>88.5</v>
      </c>
      <c r="F82" s="10">
        <f t="shared" si="2"/>
        <v>92.5</v>
      </c>
      <c r="G82" s="11">
        <f t="shared" si="3"/>
        <v>4.519774011299435E-2</v>
      </c>
    </row>
    <row r="83" spans="1:7">
      <c r="A83" s="167"/>
      <c r="B83" s="29" t="s">
        <v>92</v>
      </c>
      <c r="C83" s="8" t="s">
        <v>159</v>
      </c>
      <c r="D83" s="18">
        <f>VLOOKUP(C83,[2]Plan1!A$1:B$65536,2,FALSE)</f>
        <v>25.1</v>
      </c>
      <c r="E83" s="44">
        <f>VLOOKUP(C83,[2]Plan1!A$1:C$65536,3,FALSE)</f>
        <v>55.3</v>
      </c>
      <c r="F83" s="10">
        <f t="shared" si="2"/>
        <v>57.800000000000004</v>
      </c>
      <c r="G83" s="11">
        <f t="shared" si="3"/>
        <v>4.5207956600361796E-2</v>
      </c>
    </row>
    <row r="84" spans="1:7">
      <c r="A84" s="167"/>
      <c r="B84" s="30" t="s">
        <v>56</v>
      </c>
      <c r="C84" s="8" t="s">
        <v>160</v>
      </c>
      <c r="D84" s="18">
        <f>VLOOKUP(C84,[2]Plan1!A$1:B$65536,2,FALSE)</f>
        <v>13.3</v>
      </c>
      <c r="E84" s="44">
        <f>VLOOKUP(C84,[2]Plan1!A$1:C$65536,3,FALSE)</f>
        <v>29.3</v>
      </c>
      <c r="F84" s="10">
        <f t="shared" si="2"/>
        <v>30.6</v>
      </c>
      <c r="G84" s="11">
        <f t="shared" si="3"/>
        <v>4.4368600682593878E-2</v>
      </c>
    </row>
    <row r="85" spans="1:7">
      <c r="A85" s="167"/>
      <c r="B85" s="29" t="s">
        <v>111</v>
      </c>
      <c r="C85" s="8" t="s">
        <v>161</v>
      </c>
      <c r="D85" s="18">
        <f>VLOOKUP(C85,[2]Plan1!A$1:B$65536,2,FALSE)</f>
        <v>33</v>
      </c>
      <c r="E85" s="44">
        <f>VLOOKUP(C85,[2]Plan1!A$1:C$65536,3,FALSE)</f>
        <v>72.599999999999994</v>
      </c>
      <c r="F85" s="10">
        <f t="shared" si="2"/>
        <v>75.900000000000006</v>
      </c>
      <c r="G85" s="11">
        <f t="shared" si="3"/>
        <v>4.5454545454545615E-2</v>
      </c>
    </row>
    <row r="86" spans="1:7">
      <c r="A86" s="167"/>
      <c r="B86" s="30" t="s">
        <v>162</v>
      </c>
      <c r="C86" s="8" t="s">
        <v>163</v>
      </c>
      <c r="D86" s="18">
        <f>VLOOKUP(C86,[2]Plan1!A$1:B$65536,2,FALSE)</f>
        <v>28.6</v>
      </c>
      <c r="E86" s="44">
        <f>VLOOKUP(C86,[2]Plan1!A$1:C$65536,3,FALSE)</f>
        <v>62.9</v>
      </c>
      <c r="F86" s="10">
        <f t="shared" si="2"/>
        <v>65.8</v>
      </c>
      <c r="G86" s="11">
        <f t="shared" si="3"/>
        <v>4.6104928457869614E-2</v>
      </c>
    </row>
    <row r="87" spans="1:7">
      <c r="A87" s="158" t="s">
        <v>164</v>
      </c>
      <c r="B87" s="25" t="s">
        <v>165</v>
      </c>
      <c r="C87" s="13" t="s">
        <v>166</v>
      </c>
      <c r="D87" s="14">
        <f>VLOOKUP(C87,[2]Plan1!A$1:B$65536,2,FALSE)</f>
        <v>40.200000000000003</v>
      </c>
      <c r="E87" s="45">
        <f>VLOOKUP(C87,[2]Plan1!A$1:C$65536,3,FALSE)</f>
        <v>88.5</v>
      </c>
      <c r="F87" s="10">
        <f t="shared" si="2"/>
        <v>92.5</v>
      </c>
      <c r="G87" s="11">
        <f t="shared" si="3"/>
        <v>4.519774011299435E-2</v>
      </c>
    </row>
    <row r="88" spans="1:7">
      <c r="A88" s="159"/>
      <c r="B88" s="26" t="s">
        <v>92</v>
      </c>
      <c r="C88" s="13" t="s">
        <v>167</v>
      </c>
      <c r="D88" s="14">
        <f>VLOOKUP(C88,[2]Plan1!A$1:B$65536,2,FALSE)</f>
        <v>25.1</v>
      </c>
      <c r="E88" s="45">
        <f>VLOOKUP(C88,[2]Plan1!A$1:C$65536,3,FALSE)</f>
        <v>55.3</v>
      </c>
      <c r="F88" s="10">
        <f t="shared" si="2"/>
        <v>57.800000000000004</v>
      </c>
      <c r="G88" s="11">
        <f t="shared" si="3"/>
        <v>4.5207956600361796E-2</v>
      </c>
    </row>
    <row r="89" spans="1:7">
      <c r="A89" s="159"/>
      <c r="B89" s="27" t="s">
        <v>56</v>
      </c>
      <c r="C89" s="13" t="s">
        <v>168</v>
      </c>
      <c r="D89" s="14">
        <f>VLOOKUP(C89,[2]Plan1!A$1:B$65536,2,FALSE)</f>
        <v>13.3</v>
      </c>
      <c r="E89" s="45">
        <f>VLOOKUP(C89,[2]Plan1!A$1:C$65536,3,FALSE)</f>
        <v>29.3</v>
      </c>
      <c r="F89" s="10">
        <f t="shared" si="2"/>
        <v>30.6</v>
      </c>
      <c r="G89" s="11">
        <f t="shared" si="3"/>
        <v>4.4368600682593878E-2</v>
      </c>
    </row>
    <row r="90" spans="1:7">
      <c r="A90" s="159"/>
      <c r="B90" s="26" t="s">
        <v>111</v>
      </c>
      <c r="C90" s="13" t="s">
        <v>169</v>
      </c>
      <c r="D90" s="14">
        <f>VLOOKUP(C90,[2]Plan1!A$1:B$65536,2,FALSE)</f>
        <v>33</v>
      </c>
      <c r="E90" s="45">
        <f>VLOOKUP(C90,[2]Plan1!A$1:C$65536,3,FALSE)</f>
        <v>72.599999999999994</v>
      </c>
      <c r="F90" s="10">
        <f t="shared" si="2"/>
        <v>75.900000000000006</v>
      </c>
      <c r="G90" s="11">
        <f t="shared" si="3"/>
        <v>4.5454545454545615E-2</v>
      </c>
    </row>
    <row r="91" spans="1:7">
      <c r="A91" s="159"/>
      <c r="B91" s="36" t="s">
        <v>170</v>
      </c>
      <c r="C91" s="13" t="s">
        <v>171</v>
      </c>
      <c r="D91" s="14">
        <v>28</v>
      </c>
      <c r="E91" s="45">
        <v>61.6</v>
      </c>
      <c r="F91" s="10">
        <f t="shared" si="2"/>
        <v>64.400000000000006</v>
      </c>
      <c r="G91" s="11">
        <f t="shared" si="3"/>
        <v>4.5454545454545525E-2</v>
      </c>
    </row>
    <row r="92" spans="1:7">
      <c r="A92" s="169" t="s">
        <v>172</v>
      </c>
      <c r="B92" s="28" t="s">
        <v>52</v>
      </c>
      <c r="C92" s="24" t="s">
        <v>173</v>
      </c>
      <c r="D92" s="18">
        <f>VLOOKUP(C92,[2]Plan1!A$1:B$65536,2,FALSE)</f>
        <v>40.200000000000003</v>
      </c>
      <c r="E92" s="44">
        <f>VLOOKUP(C92,[2]Plan1!A$1:C$65536,3,FALSE)</f>
        <v>88.5</v>
      </c>
      <c r="F92" s="10">
        <f t="shared" si="2"/>
        <v>92.5</v>
      </c>
      <c r="G92" s="11">
        <f t="shared" si="3"/>
        <v>4.519774011299435E-2</v>
      </c>
    </row>
    <row r="93" spans="1:7">
      <c r="A93" s="170"/>
      <c r="B93" s="29" t="s">
        <v>174</v>
      </c>
      <c r="C93" s="24" t="s">
        <v>175</v>
      </c>
      <c r="D93" s="18">
        <f>VLOOKUP(C93,[2]Plan1!A$1:B$65536,2,FALSE)</f>
        <v>25.1</v>
      </c>
      <c r="E93" s="44">
        <f>VLOOKUP(C93,[2]Plan1!A$1:C$65536,3,FALSE)</f>
        <v>55.3</v>
      </c>
      <c r="F93" s="10">
        <f t="shared" si="2"/>
        <v>57.800000000000004</v>
      </c>
      <c r="G93" s="11">
        <f t="shared" si="3"/>
        <v>4.5207956600361796E-2</v>
      </c>
    </row>
    <row r="94" spans="1:7" ht="15.75" customHeight="1">
      <c r="A94" s="170"/>
      <c r="B94" s="30" t="s">
        <v>176</v>
      </c>
      <c r="C94" s="24" t="s">
        <v>177</v>
      </c>
      <c r="D94" s="18">
        <f>VLOOKUP(C94,[2]Plan1!A$1:B$65536,2,FALSE)</f>
        <v>13.3</v>
      </c>
      <c r="E94" s="44">
        <f>VLOOKUP(C94,[2]Plan1!A$1:C$65536,3,FALSE)</f>
        <v>29.3</v>
      </c>
      <c r="F94" s="10">
        <f t="shared" si="2"/>
        <v>30.6</v>
      </c>
      <c r="G94" s="11">
        <f t="shared" si="3"/>
        <v>4.4368600682593878E-2</v>
      </c>
    </row>
    <row r="95" spans="1:7">
      <c r="A95" s="170"/>
      <c r="B95" s="29" t="s">
        <v>119</v>
      </c>
      <c r="C95" s="24" t="s">
        <v>178</v>
      </c>
      <c r="D95" s="18">
        <f>VLOOKUP(C95,[2]Plan1!A$1:B$65536,2,FALSE)</f>
        <v>20.5</v>
      </c>
      <c r="E95" s="44">
        <f>VLOOKUP(C95,[2]Plan1!A$1:C$65536,3,FALSE)</f>
        <v>45</v>
      </c>
      <c r="F95" s="10">
        <f t="shared" si="2"/>
        <v>47.2</v>
      </c>
      <c r="G95" s="11">
        <f t="shared" si="3"/>
        <v>4.8888888888888954E-2</v>
      </c>
    </row>
    <row r="96" spans="1:7">
      <c r="A96" s="170"/>
      <c r="B96" s="43" t="s">
        <v>111</v>
      </c>
      <c r="C96" s="24" t="s">
        <v>179</v>
      </c>
      <c r="D96" s="18">
        <f>VLOOKUP(C96,[2]Plan1!A$1:B$65536,2,FALSE)</f>
        <v>33</v>
      </c>
      <c r="E96" s="44">
        <f>VLOOKUP(C96,[2]Plan1!A$1:C$65536,3,FALSE)</f>
        <v>72.599999999999994</v>
      </c>
      <c r="F96" s="10">
        <f t="shared" si="2"/>
        <v>75.900000000000006</v>
      </c>
      <c r="G96" s="11">
        <f t="shared" si="3"/>
        <v>4.5454545454545615E-2</v>
      </c>
    </row>
    <row r="97" spans="1:7">
      <c r="A97" s="170"/>
      <c r="B97" s="29" t="s">
        <v>122</v>
      </c>
      <c r="C97" s="24" t="s">
        <v>180</v>
      </c>
      <c r="D97" s="18">
        <f>VLOOKUP(C97,[2]Plan1!A$1:B$65536,2,FALSE)</f>
        <v>28</v>
      </c>
      <c r="E97" s="44">
        <f>VLOOKUP(C97,[2]Plan1!A$1:C$65536,3,FALSE)</f>
        <v>61.6</v>
      </c>
      <c r="F97" s="10">
        <f t="shared" si="2"/>
        <v>64.400000000000006</v>
      </c>
      <c r="G97" s="11">
        <f t="shared" si="3"/>
        <v>4.5454545454545525E-2</v>
      </c>
    </row>
    <row r="98" spans="1:7" ht="16.5" customHeight="1">
      <c r="A98" s="170"/>
      <c r="B98" s="30" t="s">
        <v>58</v>
      </c>
      <c r="C98" s="24" t="s">
        <v>181</v>
      </c>
      <c r="D98" s="18">
        <f>VLOOKUP(C98,[2]Plan1!A$1:B$65536,2,FALSE)</f>
        <v>44.55</v>
      </c>
      <c r="E98" s="44">
        <f>VLOOKUP(C98,[2]Plan1!A$1:C$65536,3,FALSE)</f>
        <v>98</v>
      </c>
      <c r="F98" s="10">
        <f t="shared" si="2"/>
        <v>102.5</v>
      </c>
      <c r="G98" s="11">
        <f t="shared" si="3"/>
        <v>4.5918367346938778E-2</v>
      </c>
    </row>
    <row r="99" spans="1:7" ht="15" customHeight="1">
      <c r="A99" s="170"/>
      <c r="B99" s="30" t="s">
        <v>182</v>
      </c>
      <c r="C99" s="24" t="s">
        <v>183</v>
      </c>
      <c r="D99" s="18">
        <f>VLOOKUP(C99,[2]Plan1!A$1:B$65536,2,FALSE)</f>
        <v>24</v>
      </c>
      <c r="E99" s="44">
        <f>VLOOKUP(C99,[2]Plan1!A$1:C$65536,3,FALSE)</f>
        <v>52.8</v>
      </c>
      <c r="F99" s="10">
        <f t="shared" si="2"/>
        <v>55.2</v>
      </c>
      <c r="G99" s="11">
        <f t="shared" si="3"/>
        <v>4.5454545454545567E-2</v>
      </c>
    </row>
    <row r="100" spans="1:7">
      <c r="A100" s="170"/>
      <c r="B100" s="16" t="s">
        <v>126</v>
      </c>
      <c r="C100" s="17" t="s">
        <v>184</v>
      </c>
      <c r="D100" s="18">
        <f>VLOOKUP(C100,[2]Plan1!A$1:B$65536,2,FALSE)</f>
        <v>50</v>
      </c>
      <c r="E100" s="44">
        <v>89</v>
      </c>
      <c r="F100" s="10">
        <v>89</v>
      </c>
      <c r="G100" s="11">
        <f t="shared" si="3"/>
        <v>0</v>
      </c>
    </row>
    <row r="101" spans="1:7" ht="15" customHeight="1">
      <c r="A101" s="162" t="s">
        <v>185</v>
      </c>
      <c r="B101" s="25" t="s">
        <v>52</v>
      </c>
      <c r="C101" s="13" t="s">
        <v>186</v>
      </c>
      <c r="D101" s="14">
        <f>VLOOKUP(C101,[2]Plan1!A$1:B$65536,2,FALSE)</f>
        <v>40.200000000000003</v>
      </c>
      <c r="E101" s="45">
        <f>VLOOKUP(C101,[2]Plan1!A$1:C$65536,3,FALSE)</f>
        <v>88.5</v>
      </c>
      <c r="F101" s="10">
        <f t="shared" si="2"/>
        <v>92.5</v>
      </c>
      <c r="G101" s="11">
        <f t="shared" si="3"/>
        <v>4.519774011299435E-2</v>
      </c>
    </row>
    <row r="102" spans="1:7">
      <c r="A102" s="162"/>
      <c r="B102" s="27" t="s">
        <v>54</v>
      </c>
      <c r="C102" s="13" t="s">
        <v>187</v>
      </c>
      <c r="D102" s="14">
        <f>VLOOKUP(C102,[2]Plan1!A$1:B$65536,2,FALSE)</f>
        <v>25.1</v>
      </c>
      <c r="E102" s="45">
        <f>VLOOKUP(C102,[2]Plan1!A$1:C$65536,3,FALSE)</f>
        <v>55.3</v>
      </c>
      <c r="F102" s="10">
        <f t="shared" si="2"/>
        <v>57.800000000000004</v>
      </c>
      <c r="G102" s="11">
        <f t="shared" si="3"/>
        <v>4.5207956600361796E-2</v>
      </c>
    </row>
    <row r="103" spans="1:7">
      <c r="A103" s="162"/>
      <c r="B103" s="27" t="s">
        <v>56</v>
      </c>
      <c r="C103" s="13" t="s">
        <v>188</v>
      </c>
      <c r="D103" s="14">
        <f>VLOOKUP(C103,[2]Plan1!A$1:B$65536,2,FALSE)</f>
        <v>13.3</v>
      </c>
      <c r="E103" s="45">
        <f>VLOOKUP(C103,[2]Plan1!A$1:C$65536,3,FALSE)</f>
        <v>29.3</v>
      </c>
      <c r="F103" s="10">
        <f t="shared" si="2"/>
        <v>30.6</v>
      </c>
      <c r="G103" s="11">
        <f t="shared" si="3"/>
        <v>4.4368600682593878E-2</v>
      </c>
    </row>
    <row r="104" spans="1:7">
      <c r="A104" s="162"/>
      <c r="B104" s="26" t="s">
        <v>122</v>
      </c>
      <c r="C104" s="13" t="s">
        <v>189</v>
      </c>
      <c r="D104" s="14">
        <f>VLOOKUP(C104,[2]Plan1!A$1:B$65536,2,FALSE)</f>
        <v>28</v>
      </c>
      <c r="E104" s="45">
        <f>VLOOKUP(C104,[2]Plan1!A$1:C$65536,3,FALSE)</f>
        <v>61.6</v>
      </c>
      <c r="F104" s="10">
        <f t="shared" si="2"/>
        <v>64.400000000000006</v>
      </c>
      <c r="G104" s="11">
        <f t="shared" si="3"/>
        <v>4.5454545454545525E-2</v>
      </c>
    </row>
  </sheetData>
  <mergeCells count="28">
    <mergeCell ref="A44:A45"/>
    <mergeCell ref="A46:A50"/>
    <mergeCell ref="A87:A91"/>
    <mergeCell ref="A92:A100"/>
    <mergeCell ref="A101:A104"/>
    <mergeCell ref="A51:A56"/>
    <mergeCell ref="A57:A64"/>
    <mergeCell ref="A65:A69"/>
    <mergeCell ref="A70:A75"/>
    <mergeCell ref="A76:A81"/>
    <mergeCell ref="A82:A86"/>
    <mergeCell ref="A22:A23"/>
    <mergeCell ref="A24:A28"/>
    <mergeCell ref="A29:A34"/>
    <mergeCell ref="A35:A37"/>
    <mergeCell ref="A38:A42"/>
    <mergeCell ref="F2:F3"/>
    <mergeCell ref="G2:G3"/>
    <mergeCell ref="A5:A17"/>
    <mergeCell ref="A18:A19"/>
    <mergeCell ref="A20:A21"/>
    <mergeCell ref="A1:B1"/>
    <mergeCell ref="C1:E1"/>
    <mergeCell ref="A2:A3"/>
    <mergeCell ref="B2:B3"/>
    <mergeCell ref="C2:C3"/>
    <mergeCell ref="D2:D3"/>
    <mergeCell ref="E2:E3"/>
  </mergeCells>
  <pageMargins left="0.51181102362204722" right="0.51181102362204722" top="0.78740157480314965" bottom="0.78740157480314965" header="0.31496062992125984" footer="0.31496062992125984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3"/>
  <sheetViews>
    <sheetView workbookViewId="0" xr3:uid="{958C4451-9541-5A59-BF78-D2F731DF1C81}">
      <selection sqref="A1:A65536"/>
    </sheetView>
  </sheetViews>
  <sheetFormatPr defaultRowHeight="14.25"/>
  <cols>
    <col min="1" max="1" width="12.140625" style="3" customWidth="1"/>
    <col min="2" max="2" width="62.5703125" style="3" customWidth="1"/>
    <col min="3" max="3" width="15.7109375" style="3" customWidth="1"/>
    <col min="4" max="4" width="16.7109375" style="3" customWidth="1"/>
    <col min="5" max="16384" width="9.140625" style="3"/>
  </cols>
  <sheetData>
    <row r="1" spans="1:4">
      <c r="A1" s="2"/>
      <c r="B1" s="2"/>
      <c r="C1" s="2"/>
      <c r="D1" s="2"/>
    </row>
    <row r="2" spans="1:4">
      <c r="A2" s="2"/>
      <c r="B2" s="3" t="s">
        <v>190</v>
      </c>
      <c r="C2" s="2"/>
      <c r="D2" s="2"/>
    </row>
    <row r="3" spans="1:4">
      <c r="A3" s="3" t="s">
        <v>191</v>
      </c>
      <c r="B3" s="3" t="s">
        <v>192</v>
      </c>
      <c r="C3" s="3" t="s">
        <v>193</v>
      </c>
      <c r="D3" s="3" t="s">
        <v>194</v>
      </c>
    </row>
    <row r="4" spans="1:4">
      <c r="A4" s="3" t="s">
        <v>53</v>
      </c>
      <c r="B4" s="3" t="s">
        <v>195</v>
      </c>
      <c r="C4" s="2">
        <v>6.63</v>
      </c>
      <c r="D4" s="2">
        <v>16.23</v>
      </c>
    </row>
    <row r="5" spans="1:4">
      <c r="A5" s="3" t="s">
        <v>63</v>
      </c>
      <c r="B5" s="3" t="s">
        <v>196</v>
      </c>
      <c r="C5" s="2">
        <v>6.42</v>
      </c>
      <c r="D5" s="2">
        <v>15.73</v>
      </c>
    </row>
    <row r="6" spans="1:4">
      <c r="A6" s="3" t="s">
        <v>95</v>
      </c>
      <c r="B6" s="3" t="s">
        <v>197</v>
      </c>
      <c r="C6" s="4">
        <v>6.5</v>
      </c>
      <c r="D6" s="2">
        <v>15.93</v>
      </c>
    </row>
    <row r="7" spans="1:4">
      <c r="A7" s="3" t="s">
        <v>115</v>
      </c>
      <c r="B7" s="3" t="s">
        <v>198</v>
      </c>
      <c r="C7" s="2">
        <v>6.58</v>
      </c>
      <c r="D7" s="2">
        <v>16.149999999999999</v>
      </c>
    </row>
    <row r="8" spans="1:4">
      <c r="A8" s="3" t="s">
        <v>166</v>
      </c>
      <c r="B8" s="3" t="s">
        <v>199</v>
      </c>
      <c r="C8" s="4">
        <v>6.7</v>
      </c>
      <c r="D8" s="4">
        <v>16.399999999999999</v>
      </c>
    </row>
    <row r="9" spans="1:4">
      <c r="A9" s="3" t="s">
        <v>173</v>
      </c>
      <c r="B9" s="3" t="s">
        <v>200</v>
      </c>
      <c r="C9" s="2">
        <v>6.88</v>
      </c>
      <c r="D9" s="2">
        <v>16.84</v>
      </c>
    </row>
    <row r="10" spans="1:4">
      <c r="A10" s="3" t="s">
        <v>57</v>
      </c>
      <c r="B10" s="3" t="s">
        <v>201</v>
      </c>
      <c r="C10" s="2">
        <v>1.05</v>
      </c>
      <c r="D10" s="2">
        <v>3.37</v>
      </c>
    </row>
    <row r="11" spans="1:4">
      <c r="A11" s="3" t="s">
        <v>65</v>
      </c>
      <c r="B11" s="3" t="s">
        <v>202</v>
      </c>
      <c r="C11" s="2">
        <v>1.05</v>
      </c>
      <c r="D11" s="2">
        <v>3.39</v>
      </c>
    </row>
    <row r="12" spans="1:4">
      <c r="A12" s="3" t="s">
        <v>98</v>
      </c>
      <c r="B12" s="3" t="s">
        <v>203</v>
      </c>
      <c r="C12" s="4">
        <v>1</v>
      </c>
      <c r="D12" s="2">
        <v>3.24</v>
      </c>
    </row>
    <row r="13" spans="1:4">
      <c r="A13" s="3" t="s">
        <v>118</v>
      </c>
      <c r="B13" s="3" t="s">
        <v>204</v>
      </c>
      <c r="C13" s="2">
        <v>1.05</v>
      </c>
      <c r="D13" s="2">
        <v>3.38</v>
      </c>
    </row>
    <row r="14" spans="1:4">
      <c r="A14" s="3" t="s">
        <v>168</v>
      </c>
      <c r="B14" s="3" t="s">
        <v>205</v>
      </c>
      <c r="C14" s="2">
        <v>1.02</v>
      </c>
      <c r="D14" s="2">
        <v>3.27</v>
      </c>
    </row>
    <row r="15" spans="1:4">
      <c r="A15" s="3" t="s">
        <v>177</v>
      </c>
      <c r="B15" s="3" t="s">
        <v>206</v>
      </c>
      <c r="C15" s="2">
        <v>1.23</v>
      </c>
      <c r="D15" s="2">
        <v>3.95</v>
      </c>
    </row>
    <row r="16" spans="1:4">
      <c r="A16" s="3" t="s">
        <v>55</v>
      </c>
      <c r="B16" s="3" t="s">
        <v>207</v>
      </c>
      <c r="C16" s="2">
        <v>1.65</v>
      </c>
      <c r="D16" s="2">
        <v>5.52</v>
      </c>
    </row>
    <row r="17" spans="1:4">
      <c r="A17" s="3" t="s">
        <v>64</v>
      </c>
      <c r="B17" s="3" t="s">
        <v>208</v>
      </c>
      <c r="C17" s="2">
        <v>1.66</v>
      </c>
      <c r="D17" s="2">
        <v>5.51</v>
      </c>
    </row>
    <row r="18" spans="1:4">
      <c r="A18" s="3" t="s">
        <v>96</v>
      </c>
      <c r="B18" s="3" t="s">
        <v>209</v>
      </c>
      <c r="C18" s="4">
        <v>1.6</v>
      </c>
      <c r="D18" s="2">
        <v>5.34</v>
      </c>
    </row>
    <row r="19" spans="1:4">
      <c r="A19" s="3" t="s">
        <v>116</v>
      </c>
      <c r="B19" s="3" t="s">
        <v>210</v>
      </c>
      <c r="C19" s="2">
        <v>1.65</v>
      </c>
      <c r="D19" s="2">
        <v>5.52</v>
      </c>
    </row>
    <row r="20" spans="1:4">
      <c r="A20" s="3" t="s">
        <v>167</v>
      </c>
      <c r="B20" s="3" t="s">
        <v>211</v>
      </c>
      <c r="C20" s="2">
        <v>1.62</v>
      </c>
      <c r="D20" s="2">
        <v>5.39</v>
      </c>
    </row>
    <row r="21" spans="1:4">
      <c r="A21" s="3" t="s">
        <v>175</v>
      </c>
      <c r="B21" s="3" t="s">
        <v>212</v>
      </c>
      <c r="C21" s="2">
        <v>1.87</v>
      </c>
      <c r="D21" s="2">
        <v>6.22</v>
      </c>
    </row>
    <row r="22" spans="1:4">
      <c r="A22" s="3" t="s">
        <v>213</v>
      </c>
      <c r="B22" s="3" t="s">
        <v>214</v>
      </c>
      <c r="C22" s="2">
        <v>8.94</v>
      </c>
      <c r="D22" s="4">
        <v>23.2</v>
      </c>
    </row>
    <row r="23" spans="1:4">
      <c r="A23" s="3" t="s">
        <v>215</v>
      </c>
      <c r="B23" s="3" t="s">
        <v>216</v>
      </c>
      <c r="C23" s="2">
        <v>6.23</v>
      </c>
      <c r="D23" s="2">
        <v>17.809999999999999</v>
      </c>
    </row>
    <row r="24" spans="1:4">
      <c r="A24" s="3" t="s">
        <v>217</v>
      </c>
      <c r="B24" s="3" t="s">
        <v>218</v>
      </c>
      <c r="C24" s="2">
        <v>5.0199999999999996</v>
      </c>
      <c r="D24" s="2">
        <v>14.38</v>
      </c>
    </row>
    <row r="25" spans="1:4">
      <c r="A25" s="3">
        <v>2029534913</v>
      </c>
      <c r="B25" s="3" t="s">
        <v>219</v>
      </c>
      <c r="C25" s="2">
        <v>2.27</v>
      </c>
      <c r="D25" s="2">
        <v>5.16</v>
      </c>
    </row>
    <row r="26" spans="1:4">
      <c r="A26" s="3">
        <v>2029528549</v>
      </c>
      <c r="B26" s="3" t="s">
        <v>220</v>
      </c>
      <c r="C26" s="2">
        <v>2.34</v>
      </c>
      <c r="D26" s="4">
        <v>5.3</v>
      </c>
    </row>
    <row r="27" spans="1:4">
      <c r="A27" s="3">
        <v>2021413549</v>
      </c>
      <c r="B27" s="3" t="s">
        <v>221</v>
      </c>
      <c r="C27" s="2">
        <v>3.42</v>
      </c>
      <c r="D27" s="2">
        <v>10.85</v>
      </c>
    </row>
    <row r="28" spans="1:4">
      <c r="A28" s="3">
        <v>2021413468</v>
      </c>
      <c r="B28" s="3" t="s">
        <v>222</v>
      </c>
      <c r="C28" s="2">
        <v>3.49</v>
      </c>
      <c r="D28" s="2">
        <v>11.06</v>
      </c>
    </row>
    <row r="29" spans="1:4">
      <c r="A29" s="3">
        <v>2021413492</v>
      </c>
      <c r="B29" s="3" t="s">
        <v>223</v>
      </c>
      <c r="C29" s="2">
        <v>3.52</v>
      </c>
      <c r="D29" s="2">
        <v>11.08</v>
      </c>
    </row>
    <row r="30" spans="1:4">
      <c r="A30" s="3">
        <v>2021413484</v>
      </c>
      <c r="B30" s="3" t="s">
        <v>224</v>
      </c>
      <c r="C30" s="2">
        <v>3.79</v>
      </c>
      <c r="D30" s="2">
        <v>11.92</v>
      </c>
    </row>
    <row r="31" spans="1:4">
      <c r="A31" s="3" t="s">
        <v>149</v>
      </c>
      <c r="B31" s="3" t="s">
        <v>225</v>
      </c>
      <c r="C31" s="2">
        <v>7.13</v>
      </c>
      <c r="D31" s="2">
        <v>17.46</v>
      </c>
    </row>
    <row r="32" spans="1:4">
      <c r="A32" s="3" t="s">
        <v>150</v>
      </c>
      <c r="B32" s="3" t="s">
        <v>226</v>
      </c>
      <c r="C32" s="2">
        <v>1.94</v>
      </c>
      <c r="D32" s="4">
        <v>6.5</v>
      </c>
    </row>
    <row r="33" spans="1:4">
      <c r="A33" s="3" t="s">
        <v>152</v>
      </c>
      <c r="B33" s="3" t="s">
        <v>227</v>
      </c>
      <c r="C33" s="2">
        <v>1.29</v>
      </c>
      <c r="D33" s="2">
        <v>4.18</v>
      </c>
    </row>
    <row r="34" spans="1:4">
      <c r="A34" s="3" t="s">
        <v>156</v>
      </c>
      <c r="B34" s="3" t="s">
        <v>228</v>
      </c>
      <c r="C34" s="2">
        <v>3.98</v>
      </c>
      <c r="D34" s="4">
        <v>11.4</v>
      </c>
    </row>
    <row r="35" spans="1:4">
      <c r="A35" s="3" t="s">
        <v>140</v>
      </c>
      <c r="B35" s="3" t="s">
        <v>229</v>
      </c>
      <c r="C35" s="2">
        <v>6.08</v>
      </c>
      <c r="D35" s="2">
        <v>14.87</v>
      </c>
    </row>
    <row r="36" spans="1:4">
      <c r="A36" s="3" t="s">
        <v>141</v>
      </c>
      <c r="B36" s="3" t="s">
        <v>230</v>
      </c>
      <c r="C36" s="2">
        <v>1.31</v>
      </c>
      <c r="D36" s="2">
        <v>4.3499999999999996</v>
      </c>
    </row>
    <row r="37" spans="1:4">
      <c r="A37" s="3" t="s">
        <v>142</v>
      </c>
      <c r="B37" s="3" t="s">
        <v>231</v>
      </c>
      <c r="C37" s="2">
        <v>0.75</v>
      </c>
      <c r="D37" s="2">
        <v>2.4300000000000002</v>
      </c>
    </row>
    <row r="38" spans="1:4">
      <c r="A38" s="3" t="s">
        <v>147</v>
      </c>
      <c r="B38" s="3" t="s">
        <v>232</v>
      </c>
      <c r="C38" s="2">
        <v>2.95</v>
      </c>
      <c r="D38" s="2">
        <v>8.4499999999999993</v>
      </c>
    </row>
    <row r="39" spans="1:4">
      <c r="A39" s="3" t="s">
        <v>233</v>
      </c>
      <c r="B39" s="3" t="s">
        <v>234</v>
      </c>
      <c r="C39" s="2">
        <v>5.01</v>
      </c>
      <c r="D39" s="2">
        <v>14.32</v>
      </c>
    </row>
    <row r="40" spans="1:4">
      <c r="A40" s="3" t="s">
        <v>158</v>
      </c>
      <c r="B40" s="3" t="s">
        <v>235</v>
      </c>
      <c r="C40" s="2">
        <v>6.99</v>
      </c>
      <c r="D40" s="2">
        <v>17.149999999999999</v>
      </c>
    </row>
    <row r="41" spans="1:4">
      <c r="A41" s="3" t="s">
        <v>159</v>
      </c>
      <c r="B41" s="3" t="s">
        <v>236</v>
      </c>
      <c r="C41" s="2">
        <v>1.89</v>
      </c>
      <c r="D41" s="2">
        <v>6.31</v>
      </c>
    </row>
    <row r="42" spans="1:4">
      <c r="A42" s="3" t="s">
        <v>160</v>
      </c>
      <c r="B42" s="3" t="s">
        <v>237</v>
      </c>
      <c r="C42" s="2">
        <v>1.25</v>
      </c>
      <c r="D42" s="2">
        <v>4.03</v>
      </c>
    </row>
    <row r="43" spans="1:4">
      <c r="A43" s="3" t="s">
        <v>132</v>
      </c>
      <c r="B43" s="3" t="s">
        <v>238</v>
      </c>
      <c r="C43" s="2">
        <v>1.78</v>
      </c>
      <c r="D43" s="2">
        <v>5.93</v>
      </c>
    </row>
    <row r="44" spans="1:4">
      <c r="A44" s="5" t="s">
        <v>134</v>
      </c>
      <c r="B44" s="3" t="s">
        <v>239</v>
      </c>
      <c r="C44" s="2">
        <v>1.83</v>
      </c>
      <c r="D44" s="2">
        <v>6.07</v>
      </c>
    </row>
    <row r="45" spans="1:4">
      <c r="A45" s="3" t="s">
        <v>121</v>
      </c>
      <c r="B45" s="3" t="s">
        <v>240</v>
      </c>
      <c r="C45" s="4">
        <v>3.5</v>
      </c>
      <c r="D45" s="4">
        <v>10</v>
      </c>
    </row>
    <row r="46" spans="1:4">
      <c r="A46" s="3" t="s">
        <v>179</v>
      </c>
      <c r="B46" s="3" t="s">
        <v>241</v>
      </c>
      <c r="C46" s="2">
        <v>3.83</v>
      </c>
      <c r="D46" s="2">
        <v>10.94</v>
      </c>
    </row>
    <row r="47" spans="1:4">
      <c r="A47" s="3" t="s">
        <v>169</v>
      </c>
      <c r="B47" s="3" t="s">
        <v>242</v>
      </c>
      <c r="C47" s="2">
        <v>3.45</v>
      </c>
      <c r="D47" s="2">
        <v>9.85</v>
      </c>
    </row>
    <row r="48" spans="1:4">
      <c r="A48" s="3" t="s">
        <v>161</v>
      </c>
      <c r="B48" s="3" t="s">
        <v>243</v>
      </c>
      <c r="C48" s="2">
        <v>3.86</v>
      </c>
      <c r="D48" s="2">
        <v>11.06</v>
      </c>
    </row>
    <row r="49" spans="1:4">
      <c r="A49" s="3">
        <v>2023049232</v>
      </c>
      <c r="B49" s="3" t="s">
        <v>244</v>
      </c>
      <c r="C49" s="2">
        <v>4.55</v>
      </c>
      <c r="D49" s="2">
        <v>11.43</v>
      </c>
    </row>
    <row r="50" spans="1:4">
      <c r="A50" s="3">
        <v>2023049283</v>
      </c>
      <c r="B50" s="3" t="s">
        <v>245</v>
      </c>
      <c r="C50" s="2">
        <v>4.9400000000000004</v>
      </c>
      <c r="D50" s="2">
        <v>12.41</v>
      </c>
    </row>
    <row r="51" spans="1:4">
      <c r="A51" s="3">
        <v>2023049241</v>
      </c>
      <c r="B51" s="3" t="s">
        <v>246</v>
      </c>
      <c r="C51" s="2">
        <v>4.5199999999999996</v>
      </c>
      <c r="D51" s="2">
        <v>11.39</v>
      </c>
    </row>
    <row r="52" spans="1:4">
      <c r="A52" s="3">
        <v>2023049259</v>
      </c>
      <c r="B52" s="3" t="s">
        <v>247</v>
      </c>
      <c r="C52" s="2">
        <v>4.6900000000000004</v>
      </c>
      <c r="D52" s="2">
        <v>11.78</v>
      </c>
    </row>
    <row r="53" spans="1:4">
      <c r="A53" s="3" t="s">
        <v>248</v>
      </c>
      <c r="B53" s="3" t="s">
        <v>249</v>
      </c>
      <c r="C53" s="2">
        <v>4.5199999999999996</v>
      </c>
      <c r="D53" s="2">
        <v>11.37</v>
      </c>
    </row>
    <row r="54" spans="1:4">
      <c r="A54" s="3" t="s">
        <v>250</v>
      </c>
      <c r="B54" s="3" t="s">
        <v>251</v>
      </c>
      <c r="C54" s="4">
        <v>4.5999999999999996</v>
      </c>
      <c r="D54" s="2">
        <v>11.58</v>
      </c>
    </row>
    <row r="55" spans="1:4">
      <c r="A55" s="3" t="s">
        <v>252</v>
      </c>
      <c r="B55" s="3" t="s">
        <v>253</v>
      </c>
      <c r="C55" s="2">
        <v>3.76</v>
      </c>
      <c r="D55" s="2">
        <v>13.22</v>
      </c>
    </row>
    <row r="56" spans="1:4">
      <c r="A56" s="3" t="s">
        <v>254</v>
      </c>
      <c r="B56" s="3" t="s">
        <v>255</v>
      </c>
      <c r="C56" s="2">
        <v>4.6100000000000003</v>
      </c>
      <c r="D56" s="2">
        <v>11.62</v>
      </c>
    </row>
    <row r="57" spans="1:4">
      <c r="A57" s="3" t="s">
        <v>130</v>
      </c>
      <c r="B57" s="3" t="s">
        <v>256</v>
      </c>
      <c r="C57" s="2">
        <v>2.72</v>
      </c>
      <c r="D57" s="2">
        <v>9.06</v>
      </c>
    </row>
    <row r="58" spans="1:4">
      <c r="A58" s="3" t="s">
        <v>108</v>
      </c>
      <c r="B58" s="3" t="s">
        <v>257</v>
      </c>
      <c r="C58" s="2">
        <v>7.18</v>
      </c>
      <c r="D58" s="2">
        <v>17.579999999999998</v>
      </c>
    </row>
    <row r="59" spans="1:4">
      <c r="A59" s="3" t="s">
        <v>109</v>
      </c>
      <c r="B59" s="3" t="s">
        <v>258</v>
      </c>
      <c r="C59" s="2">
        <v>1.98</v>
      </c>
      <c r="D59" s="2">
        <v>6.58</v>
      </c>
    </row>
    <row r="60" spans="1:4">
      <c r="A60" s="3" t="s">
        <v>110</v>
      </c>
      <c r="B60" s="3" t="s">
        <v>259</v>
      </c>
      <c r="C60" s="2">
        <v>1.31</v>
      </c>
      <c r="D60" s="2">
        <v>4.26</v>
      </c>
    </row>
    <row r="61" spans="1:4">
      <c r="A61" s="3" t="s">
        <v>112</v>
      </c>
      <c r="B61" s="3" t="s">
        <v>260</v>
      </c>
      <c r="C61" s="2">
        <v>3.99</v>
      </c>
      <c r="D61" s="2">
        <v>11.41</v>
      </c>
    </row>
    <row r="62" spans="1:4">
      <c r="A62" s="3" t="s">
        <v>106</v>
      </c>
      <c r="B62" s="3" t="s">
        <v>261</v>
      </c>
      <c r="C62" s="2">
        <v>1.53</v>
      </c>
      <c r="D62" s="2">
        <v>4.6100000000000003</v>
      </c>
    </row>
    <row r="63" spans="1:4">
      <c r="A63" s="2"/>
      <c r="B63" s="2"/>
      <c r="C63" s="2"/>
      <c r="D63" s="2"/>
    </row>
  </sheetData>
  <pageMargins left="0" right="0" top="0.39370078740157483" bottom="0.39370078740157483" header="0" footer="0"/>
  <pageSetup paperSize="9" scale="95" fitToWidth="0" fitToHeight="0" pageOrder="overThenDown" orientation="portrait" useFirstPageNumber="1" r:id="rId1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12"/>
  <sheetViews>
    <sheetView showGridLines="0" tabSelected="1" zoomScale="90" zoomScaleNormal="90" workbookViewId="0" xr3:uid="{842E5F09-E766-5B8D-85AF-A39847EA96FD}">
      <selection activeCell="B6" sqref="B6"/>
    </sheetView>
  </sheetViews>
  <sheetFormatPr defaultRowHeight="15"/>
  <cols>
    <col min="1" max="1" width="17" customWidth="1"/>
    <col min="2" max="2" width="90.5703125" customWidth="1"/>
    <col min="3" max="3" width="12.5703125" customWidth="1"/>
    <col min="4" max="4" width="12" style="125" customWidth="1"/>
    <col min="5" max="5" width="13.85546875" style="67" customWidth="1"/>
    <col min="6" max="6" width="12.140625" style="65" customWidth="1"/>
    <col min="7" max="7" width="13.140625" style="66" customWidth="1"/>
  </cols>
  <sheetData>
    <row r="1" spans="1:7" ht="63.75" customHeight="1">
      <c r="A1" s="144"/>
      <c r="B1" s="145"/>
      <c r="C1" s="226" t="s">
        <v>262</v>
      </c>
      <c r="D1" s="226"/>
      <c r="E1" s="226"/>
      <c r="F1" s="226"/>
      <c r="G1" s="226"/>
    </row>
    <row r="2" spans="1:7" ht="18.75" customHeight="1">
      <c r="A2" s="48" t="s">
        <v>263</v>
      </c>
      <c r="B2" s="84" t="s">
        <v>264</v>
      </c>
      <c r="C2" s="227" t="s">
        <v>265</v>
      </c>
      <c r="D2" s="228"/>
      <c r="E2" s="229" t="s">
        <v>266</v>
      </c>
      <c r="F2" s="229"/>
      <c r="G2" s="230"/>
    </row>
    <row r="3" spans="1:7" ht="20.25" customHeight="1">
      <c r="A3" s="48" t="s">
        <v>267</v>
      </c>
      <c r="B3" s="85">
        <v>22715472000163</v>
      </c>
      <c r="C3" s="231" t="s">
        <v>268</v>
      </c>
      <c r="D3" s="232"/>
      <c r="E3" s="233" t="s">
        <v>269</v>
      </c>
      <c r="F3" s="234"/>
      <c r="G3" s="235"/>
    </row>
    <row r="4" spans="1:7" ht="21" customHeight="1">
      <c r="A4" s="48" t="s">
        <v>270</v>
      </c>
      <c r="B4" s="49" t="s">
        <v>271</v>
      </c>
      <c r="C4" s="231" t="s">
        <v>272</v>
      </c>
      <c r="D4" s="232"/>
      <c r="E4" s="233" t="s">
        <v>273</v>
      </c>
      <c r="F4" s="234"/>
      <c r="G4" s="235"/>
    </row>
    <row r="5" spans="1:7" ht="17.25" customHeight="1">
      <c r="A5" s="48" t="s">
        <v>274</v>
      </c>
      <c r="B5" s="143" t="s">
        <v>275</v>
      </c>
      <c r="C5" s="242" t="s">
        <v>276</v>
      </c>
      <c r="D5" s="243"/>
      <c r="E5" s="244" t="s">
        <v>273</v>
      </c>
      <c r="F5" s="245"/>
      <c r="G5" s="246"/>
    </row>
    <row r="6" spans="1:7" ht="21" customHeight="1">
      <c r="A6" s="48" t="s">
        <v>277</v>
      </c>
      <c r="B6" s="81"/>
      <c r="C6" s="247" t="s">
        <v>278</v>
      </c>
      <c r="D6" s="249">
        <f>SUM(G11:G99)</f>
        <v>4151.82</v>
      </c>
      <c r="E6" s="250"/>
      <c r="F6" s="50" t="s">
        <v>279</v>
      </c>
      <c r="G6" s="80">
        <f>SUM(D26+D42+D47+D53+D59+D69+D80+D84+D90+D19+D11+D16)</f>
        <v>19</v>
      </c>
    </row>
    <row r="7" spans="1:7" ht="15.75">
      <c r="A7" s="236"/>
      <c r="B7" s="237"/>
      <c r="C7" s="248"/>
      <c r="D7" s="251"/>
      <c r="E7" s="252"/>
      <c r="F7" s="50" t="s">
        <v>280</v>
      </c>
      <c r="G7" s="80">
        <f>D66+D67</f>
        <v>6</v>
      </c>
    </row>
    <row r="8" spans="1:7" ht="121.5" customHeight="1">
      <c r="A8" s="238" t="s">
        <v>281</v>
      </c>
      <c r="B8" s="239"/>
      <c r="C8" s="239"/>
      <c r="D8" s="239"/>
      <c r="E8" s="239"/>
      <c r="F8" s="239"/>
      <c r="G8" s="240"/>
    </row>
    <row r="9" spans="1:7" ht="15" customHeight="1">
      <c r="A9" s="241" t="s">
        <v>0</v>
      </c>
      <c r="B9" s="254" t="s">
        <v>1</v>
      </c>
      <c r="C9" s="254" t="s">
        <v>2</v>
      </c>
      <c r="D9" s="255" t="s">
        <v>282</v>
      </c>
      <c r="E9" s="256" t="s">
        <v>3</v>
      </c>
      <c r="F9" s="253" t="s">
        <v>283</v>
      </c>
      <c r="G9" s="253" t="s">
        <v>284</v>
      </c>
    </row>
    <row r="10" spans="1:7" ht="19.5" customHeight="1">
      <c r="A10" s="241"/>
      <c r="B10" s="254"/>
      <c r="C10" s="254"/>
      <c r="D10" s="255"/>
      <c r="E10" s="256"/>
      <c r="F10" s="253"/>
      <c r="G10" s="253"/>
    </row>
    <row r="11" spans="1:7" s="86" customFormat="1" ht="15" customHeight="1">
      <c r="A11" s="177" t="s">
        <v>285</v>
      </c>
      <c r="B11" s="112" t="s">
        <v>286</v>
      </c>
      <c r="C11" s="137" t="s">
        <v>287</v>
      </c>
      <c r="D11" s="116">
        <v>1</v>
      </c>
      <c r="E11" s="113">
        <v>52.72</v>
      </c>
      <c r="F11" s="114">
        <v>115.8</v>
      </c>
      <c r="G11" s="114">
        <f>E11*D11</f>
        <v>52.72</v>
      </c>
    </row>
    <row r="12" spans="1:7" s="86" customFormat="1" ht="18" customHeight="1">
      <c r="A12" s="178"/>
      <c r="B12" s="115" t="s">
        <v>92</v>
      </c>
      <c r="C12" s="138" t="s">
        <v>288</v>
      </c>
      <c r="D12" s="116"/>
      <c r="E12" s="113">
        <v>31.82</v>
      </c>
      <c r="F12" s="114">
        <v>72</v>
      </c>
      <c r="G12" s="114">
        <f t="shared" ref="G12:G14" si="0">E12*D12</f>
        <v>0</v>
      </c>
    </row>
    <row r="13" spans="1:7" s="86" customFormat="1" ht="15" customHeight="1">
      <c r="A13" s="178"/>
      <c r="B13" s="115" t="s">
        <v>289</v>
      </c>
      <c r="C13" s="138" t="s">
        <v>290</v>
      </c>
      <c r="D13" s="116">
        <v>3</v>
      </c>
      <c r="E13" s="113">
        <v>18.809999999999999</v>
      </c>
      <c r="F13" s="114">
        <v>51</v>
      </c>
      <c r="G13" s="114">
        <f t="shared" si="0"/>
        <v>56.429999999999993</v>
      </c>
    </row>
    <row r="14" spans="1:7" s="86" customFormat="1" ht="15" customHeight="1">
      <c r="A14" s="179"/>
      <c r="B14" s="115" t="s">
        <v>291</v>
      </c>
      <c r="C14" s="138" t="s">
        <v>292</v>
      </c>
      <c r="D14" s="116">
        <v>1</v>
      </c>
      <c r="E14" s="113">
        <v>42.46</v>
      </c>
      <c r="F14" s="114">
        <v>93.5</v>
      </c>
      <c r="G14" s="114">
        <f t="shared" si="0"/>
        <v>42.46</v>
      </c>
    </row>
    <row r="15" spans="1:7" s="86" customFormat="1" ht="15" customHeight="1">
      <c r="A15" s="174" t="s">
        <v>293</v>
      </c>
      <c r="B15" s="128" t="s">
        <v>294</v>
      </c>
      <c r="C15" s="139" t="s">
        <v>295</v>
      </c>
      <c r="D15" s="129">
        <v>1</v>
      </c>
      <c r="E15" s="130">
        <v>63</v>
      </c>
      <c r="F15" s="131"/>
      <c r="G15" s="131">
        <f t="shared" ref="G15:G20" si="1">E15*D15</f>
        <v>63</v>
      </c>
    </row>
    <row r="16" spans="1:7" s="86" customFormat="1" ht="15" customHeight="1">
      <c r="A16" s="175"/>
      <c r="B16" s="128" t="s">
        <v>286</v>
      </c>
      <c r="C16" s="139" t="s">
        <v>296</v>
      </c>
      <c r="D16" s="129">
        <v>1</v>
      </c>
      <c r="E16" s="130">
        <v>60</v>
      </c>
      <c r="F16" s="131"/>
      <c r="G16" s="131">
        <f t="shared" si="1"/>
        <v>60</v>
      </c>
    </row>
    <row r="17" spans="1:7" s="86" customFormat="1" ht="15" customHeight="1">
      <c r="A17" s="176"/>
      <c r="B17" s="128" t="s">
        <v>297</v>
      </c>
      <c r="C17" s="139" t="s">
        <v>298</v>
      </c>
      <c r="D17" s="129"/>
      <c r="E17" s="130">
        <v>29.5</v>
      </c>
      <c r="F17" s="131">
        <v>64.3</v>
      </c>
      <c r="G17" s="131">
        <f t="shared" si="1"/>
        <v>0</v>
      </c>
    </row>
    <row r="18" spans="1:7" s="86" customFormat="1" ht="15" customHeight="1">
      <c r="A18" s="171" t="s">
        <v>299</v>
      </c>
      <c r="B18" s="132" t="s">
        <v>300</v>
      </c>
      <c r="C18" s="140" t="s">
        <v>301</v>
      </c>
      <c r="D18" s="133">
        <v>2</v>
      </c>
      <c r="E18" s="134">
        <v>63</v>
      </c>
      <c r="F18" s="135"/>
      <c r="G18" s="135">
        <f t="shared" si="1"/>
        <v>126</v>
      </c>
    </row>
    <row r="19" spans="1:7" s="86" customFormat="1" ht="15" customHeight="1">
      <c r="A19" s="172"/>
      <c r="B19" s="132" t="s">
        <v>286</v>
      </c>
      <c r="C19" s="140" t="s">
        <v>302</v>
      </c>
      <c r="D19" s="133">
        <v>1</v>
      </c>
      <c r="E19" s="134">
        <v>60</v>
      </c>
      <c r="F19" s="135"/>
      <c r="G19" s="135">
        <f t="shared" si="1"/>
        <v>60</v>
      </c>
    </row>
    <row r="20" spans="1:7" s="86" customFormat="1" ht="15" customHeight="1">
      <c r="A20" s="173"/>
      <c r="B20" s="132" t="s">
        <v>297</v>
      </c>
      <c r="C20" s="140" t="s">
        <v>303</v>
      </c>
      <c r="D20" s="133"/>
      <c r="E20" s="134">
        <v>29.5</v>
      </c>
      <c r="F20" s="135">
        <v>64.3</v>
      </c>
      <c r="G20" s="135">
        <f t="shared" si="1"/>
        <v>0</v>
      </c>
    </row>
    <row r="21" spans="1:7" s="86" customFormat="1" ht="18.75" customHeight="1">
      <c r="A21" s="126" t="s">
        <v>304</v>
      </c>
      <c r="B21" s="136" t="s">
        <v>305</v>
      </c>
      <c r="C21" s="98" t="s">
        <v>306</v>
      </c>
      <c r="D21" s="127">
        <v>3</v>
      </c>
      <c r="E21" s="82">
        <v>52.72</v>
      </c>
      <c r="F21" s="83">
        <v>115.8</v>
      </c>
      <c r="G21" s="83">
        <f t="shared" ref="G21:G69" si="2">E21*D21</f>
        <v>158.16</v>
      </c>
    </row>
    <row r="22" spans="1:7" ht="15" customHeight="1">
      <c r="A22" s="197" t="s">
        <v>307</v>
      </c>
      <c r="B22" s="54" t="s">
        <v>308</v>
      </c>
      <c r="C22" s="17" t="s">
        <v>309</v>
      </c>
      <c r="D22" s="117"/>
      <c r="E22" s="69">
        <v>18.899999999999999</v>
      </c>
      <c r="F22" s="79">
        <v>41.6</v>
      </c>
      <c r="G22" s="68">
        <f t="shared" si="2"/>
        <v>0</v>
      </c>
    </row>
    <row r="23" spans="1:7">
      <c r="A23" s="198"/>
      <c r="B23" s="54" t="s">
        <v>310</v>
      </c>
      <c r="C23" s="17" t="s">
        <v>311</v>
      </c>
      <c r="D23" s="117"/>
      <c r="E23" s="69">
        <v>18.899999999999999</v>
      </c>
      <c r="F23" s="79">
        <v>41.6</v>
      </c>
      <c r="G23" s="68">
        <f t="shared" si="2"/>
        <v>0</v>
      </c>
    </row>
    <row r="24" spans="1:7">
      <c r="A24" s="198"/>
      <c r="B24" s="54" t="s">
        <v>312</v>
      </c>
      <c r="C24" s="17" t="s">
        <v>313</v>
      </c>
      <c r="D24" s="117"/>
      <c r="E24" s="69">
        <v>18.899999999999999</v>
      </c>
      <c r="F24" s="79">
        <v>41.6</v>
      </c>
      <c r="G24" s="68">
        <f t="shared" si="2"/>
        <v>0</v>
      </c>
    </row>
    <row r="25" spans="1:7" ht="18" customHeight="1">
      <c r="A25" s="199"/>
      <c r="B25" s="54" t="s">
        <v>314</v>
      </c>
      <c r="C25" s="17" t="s">
        <v>315</v>
      </c>
      <c r="D25" s="117"/>
      <c r="E25" s="69">
        <v>18.899999999999999</v>
      </c>
      <c r="F25" s="79">
        <v>41.6</v>
      </c>
      <c r="G25" s="68">
        <f t="shared" si="2"/>
        <v>0</v>
      </c>
    </row>
    <row r="26" spans="1:7" ht="18" customHeight="1">
      <c r="A26" s="169" t="s">
        <v>51</v>
      </c>
      <c r="B26" s="28" t="s">
        <v>316</v>
      </c>
      <c r="C26" s="24" t="s">
        <v>53</v>
      </c>
      <c r="D26" s="119">
        <v>1</v>
      </c>
      <c r="E26" s="82">
        <v>52.71</v>
      </c>
      <c r="F26" s="83">
        <v>115.8</v>
      </c>
      <c r="G26" s="68">
        <f t="shared" si="2"/>
        <v>52.71</v>
      </c>
    </row>
    <row r="27" spans="1:7">
      <c r="A27" s="170"/>
      <c r="B27" s="29" t="s">
        <v>54</v>
      </c>
      <c r="C27" s="24" t="s">
        <v>55</v>
      </c>
      <c r="D27" s="119"/>
      <c r="E27" s="82">
        <v>31.82</v>
      </c>
      <c r="F27" s="83">
        <v>72</v>
      </c>
      <c r="G27" s="68">
        <f t="shared" si="2"/>
        <v>0</v>
      </c>
    </row>
    <row r="28" spans="1:7">
      <c r="A28" s="170"/>
      <c r="B28" s="30" t="s">
        <v>151</v>
      </c>
      <c r="C28" s="24" t="s">
        <v>57</v>
      </c>
      <c r="D28" s="119">
        <v>3</v>
      </c>
      <c r="E28" s="82">
        <v>18.809999999999999</v>
      </c>
      <c r="F28" s="83">
        <v>51</v>
      </c>
      <c r="G28" s="68">
        <f t="shared" si="2"/>
        <v>56.429999999999993</v>
      </c>
    </row>
    <row r="29" spans="1:7">
      <c r="A29" s="170"/>
      <c r="B29" s="30" t="s">
        <v>58</v>
      </c>
      <c r="C29" s="24" t="s">
        <v>59</v>
      </c>
      <c r="D29" s="119">
        <v>2</v>
      </c>
      <c r="E29" s="69">
        <v>55.13</v>
      </c>
      <c r="F29" s="51">
        <v>121.3</v>
      </c>
      <c r="G29" s="68">
        <f t="shared" si="2"/>
        <v>110.26</v>
      </c>
    </row>
    <row r="30" spans="1:7">
      <c r="A30" s="170"/>
      <c r="B30" s="29" t="s">
        <v>60</v>
      </c>
      <c r="C30" s="24" t="s">
        <v>61</v>
      </c>
      <c r="D30" s="119">
        <v>2</v>
      </c>
      <c r="E30" s="69">
        <v>33.96</v>
      </c>
      <c r="F30" s="51">
        <v>74.8</v>
      </c>
      <c r="G30" s="68">
        <f t="shared" si="2"/>
        <v>67.92</v>
      </c>
    </row>
    <row r="31" spans="1:7">
      <c r="A31" s="170"/>
      <c r="B31" s="62" t="s">
        <v>317</v>
      </c>
      <c r="C31" s="77" t="s">
        <v>318</v>
      </c>
      <c r="D31" s="120"/>
      <c r="E31" s="76">
        <v>10.290000000000001</v>
      </c>
      <c r="F31" s="75" t="s">
        <v>319</v>
      </c>
      <c r="G31" s="74">
        <f t="shared" si="2"/>
        <v>0</v>
      </c>
    </row>
    <row r="32" spans="1:7" ht="15" customHeight="1">
      <c r="A32" s="211" t="s">
        <v>320</v>
      </c>
      <c r="B32" s="87" t="s">
        <v>321</v>
      </c>
      <c r="C32" s="56" t="s">
        <v>322</v>
      </c>
      <c r="D32" s="121">
        <v>1</v>
      </c>
      <c r="E32" s="72">
        <v>35.700000000000003</v>
      </c>
      <c r="F32" s="53">
        <v>78.599999999999994</v>
      </c>
      <c r="G32" s="70">
        <f t="shared" si="2"/>
        <v>35.700000000000003</v>
      </c>
    </row>
    <row r="33" spans="1:7">
      <c r="A33" s="211"/>
      <c r="B33" s="61" t="s">
        <v>12</v>
      </c>
      <c r="C33" s="56" t="s">
        <v>13</v>
      </c>
      <c r="D33" s="121">
        <v>1</v>
      </c>
      <c r="E33" s="72">
        <v>39.269999999999996</v>
      </c>
      <c r="F33" s="53">
        <v>86.399999999999991</v>
      </c>
      <c r="G33" s="70">
        <f t="shared" si="2"/>
        <v>39.269999999999996</v>
      </c>
    </row>
    <row r="34" spans="1:7">
      <c r="A34" s="211"/>
      <c r="B34" s="61" t="s">
        <v>16</v>
      </c>
      <c r="C34" s="56" t="s">
        <v>17</v>
      </c>
      <c r="D34" s="121">
        <v>1</v>
      </c>
      <c r="E34" s="72">
        <v>39.269999999999996</v>
      </c>
      <c r="F34" s="53">
        <v>86.399999999999991</v>
      </c>
      <c r="G34" s="70">
        <f t="shared" si="2"/>
        <v>39.269999999999996</v>
      </c>
    </row>
    <row r="35" spans="1:7">
      <c r="A35" s="211"/>
      <c r="B35" s="61" t="s">
        <v>18</v>
      </c>
      <c r="C35" s="56" t="s">
        <v>19</v>
      </c>
      <c r="D35" s="121"/>
      <c r="E35" s="72">
        <v>39.269999999999996</v>
      </c>
      <c r="F35" s="53">
        <v>86.399999999999991</v>
      </c>
      <c r="G35" s="70">
        <f t="shared" si="2"/>
        <v>0</v>
      </c>
    </row>
    <row r="36" spans="1:7">
      <c r="A36" s="211"/>
      <c r="B36" s="61" t="s">
        <v>20</v>
      </c>
      <c r="C36" s="56" t="s">
        <v>21</v>
      </c>
      <c r="D36" s="121"/>
      <c r="E36" s="72">
        <v>39.269999999999996</v>
      </c>
      <c r="F36" s="53">
        <v>86.399999999999991</v>
      </c>
      <c r="G36" s="70">
        <f t="shared" si="2"/>
        <v>0</v>
      </c>
    </row>
    <row r="37" spans="1:7">
      <c r="A37" s="211"/>
      <c r="B37" s="61" t="s">
        <v>24</v>
      </c>
      <c r="C37" s="56" t="s">
        <v>25</v>
      </c>
      <c r="D37" s="121">
        <v>1</v>
      </c>
      <c r="E37" s="72">
        <v>39.269999999999996</v>
      </c>
      <c r="F37" s="53">
        <v>86.399999999999991</v>
      </c>
      <c r="G37" s="70">
        <f t="shared" si="2"/>
        <v>39.269999999999996</v>
      </c>
    </row>
    <row r="38" spans="1:7">
      <c r="A38" s="211"/>
      <c r="B38" s="61" t="s">
        <v>26</v>
      </c>
      <c r="C38" s="56" t="s">
        <v>27</v>
      </c>
      <c r="D38" s="121"/>
      <c r="E38" s="72">
        <v>39.269999999999996</v>
      </c>
      <c r="F38" s="53">
        <v>86.399999999999991</v>
      </c>
      <c r="G38" s="70">
        <f t="shared" si="2"/>
        <v>0</v>
      </c>
    </row>
    <row r="39" spans="1:7">
      <c r="A39" s="211"/>
      <c r="B39" s="61" t="s">
        <v>30</v>
      </c>
      <c r="C39" s="56" t="s">
        <v>31</v>
      </c>
      <c r="D39" s="121"/>
      <c r="E39" s="72">
        <v>39.269999999999996</v>
      </c>
      <c r="F39" s="53">
        <v>86.399999999999991</v>
      </c>
      <c r="G39" s="70">
        <f t="shared" si="2"/>
        <v>0</v>
      </c>
    </row>
    <row r="40" spans="1:7">
      <c r="A40" s="211"/>
      <c r="B40" s="61" t="s">
        <v>32</v>
      </c>
      <c r="C40" s="56" t="s">
        <v>33</v>
      </c>
      <c r="D40" s="121"/>
      <c r="E40" s="72">
        <v>39.269999999999996</v>
      </c>
      <c r="F40" s="53">
        <v>86.399999999999991</v>
      </c>
      <c r="G40" s="70">
        <f t="shared" si="2"/>
        <v>0</v>
      </c>
    </row>
    <row r="41" spans="1:7">
      <c r="A41" s="211"/>
      <c r="B41" s="61" t="s">
        <v>34</v>
      </c>
      <c r="C41" s="56" t="s">
        <v>35</v>
      </c>
      <c r="D41" s="121"/>
      <c r="E41" s="72">
        <v>39.269999999999996</v>
      </c>
      <c r="F41" s="53">
        <v>86.399999999999991</v>
      </c>
      <c r="G41" s="70">
        <f>E41*D41</f>
        <v>0</v>
      </c>
    </row>
    <row r="42" spans="1:7" s="1" customFormat="1" ht="17.25" customHeight="1">
      <c r="A42" s="204" t="s">
        <v>94</v>
      </c>
      <c r="B42" s="88" t="s">
        <v>323</v>
      </c>
      <c r="C42" s="89" t="s">
        <v>324</v>
      </c>
      <c r="D42" s="122">
        <v>2</v>
      </c>
      <c r="E42" s="82">
        <v>52.72</v>
      </c>
      <c r="F42" s="83">
        <v>115.8</v>
      </c>
      <c r="G42" s="90">
        <f t="shared" si="2"/>
        <v>105.44</v>
      </c>
    </row>
    <row r="43" spans="1:7">
      <c r="A43" s="205"/>
      <c r="B43" s="91" t="s">
        <v>325</v>
      </c>
      <c r="C43" s="89" t="s">
        <v>96</v>
      </c>
      <c r="D43" s="122"/>
      <c r="E43" s="82">
        <v>31.82</v>
      </c>
      <c r="F43" s="83">
        <v>72</v>
      </c>
      <c r="G43" s="90">
        <f t="shared" si="2"/>
        <v>0</v>
      </c>
    </row>
    <row r="44" spans="1:7">
      <c r="A44" s="205"/>
      <c r="B44" s="91" t="s">
        <v>151</v>
      </c>
      <c r="C44" s="89" t="s">
        <v>98</v>
      </c>
      <c r="D44" s="122">
        <v>4</v>
      </c>
      <c r="E44" s="82">
        <v>18.809999999999999</v>
      </c>
      <c r="F44" s="83">
        <v>51</v>
      </c>
      <c r="G44" s="90">
        <f t="shared" si="2"/>
        <v>75.239999999999995</v>
      </c>
    </row>
    <row r="45" spans="1:7">
      <c r="A45" s="205"/>
      <c r="B45" s="92" t="s">
        <v>66</v>
      </c>
      <c r="C45" s="89" t="s">
        <v>101</v>
      </c>
      <c r="D45" s="122">
        <v>4</v>
      </c>
      <c r="E45" s="93">
        <v>49.17</v>
      </c>
      <c r="F45" s="94">
        <v>108.19999999999999</v>
      </c>
      <c r="G45" s="90">
        <f t="shared" si="2"/>
        <v>196.68</v>
      </c>
    </row>
    <row r="46" spans="1:7">
      <c r="A46" s="206"/>
      <c r="B46" s="95" t="s">
        <v>326</v>
      </c>
      <c r="C46" s="89" t="s">
        <v>327</v>
      </c>
      <c r="D46" s="122"/>
      <c r="E46" s="82">
        <v>10.290000000000001</v>
      </c>
      <c r="F46" s="94" t="s">
        <v>319</v>
      </c>
      <c r="G46" s="90">
        <f t="shared" si="2"/>
        <v>0</v>
      </c>
    </row>
    <row r="47" spans="1:7" ht="16.5" customHeight="1">
      <c r="A47" s="212" t="s">
        <v>328</v>
      </c>
      <c r="B47" s="55" t="s">
        <v>329</v>
      </c>
      <c r="C47" s="52" t="s">
        <v>330</v>
      </c>
      <c r="D47" s="118">
        <v>1</v>
      </c>
      <c r="E47" s="71">
        <v>52.72</v>
      </c>
      <c r="F47" s="60">
        <v>115.8</v>
      </c>
      <c r="G47" s="70">
        <f t="shared" si="2"/>
        <v>52.72</v>
      </c>
    </row>
    <row r="48" spans="1:7">
      <c r="A48" s="213"/>
      <c r="B48" s="58" t="s">
        <v>92</v>
      </c>
      <c r="C48" s="96" t="s">
        <v>331</v>
      </c>
      <c r="D48" s="118"/>
      <c r="E48" s="71">
        <v>31.82</v>
      </c>
      <c r="F48" s="60">
        <v>72</v>
      </c>
      <c r="G48" s="70">
        <f t="shared" si="2"/>
        <v>0</v>
      </c>
    </row>
    <row r="49" spans="1:7">
      <c r="A49" s="213"/>
      <c r="B49" s="58" t="s">
        <v>289</v>
      </c>
      <c r="C49" s="52" t="s">
        <v>332</v>
      </c>
      <c r="D49" s="118">
        <v>4</v>
      </c>
      <c r="E49" s="71">
        <v>18.809999999999999</v>
      </c>
      <c r="F49" s="60">
        <v>51</v>
      </c>
      <c r="G49" s="70">
        <f t="shared" si="2"/>
        <v>75.239999999999995</v>
      </c>
    </row>
    <row r="50" spans="1:7">
      <c r="A50" s="213"/>
      <c r="B50" s="58" t="s">
        <v>333</v>
      </c>
      <c r="C50" s="52" t="s">
        <v>334</v>
      </c>
      <c r="D50" s="118"/>
      <c r="E50" s="71">
        <v>42.46</v>
      </c>
      <c r="F50" s="60">
        <v>93.5</v>
      </c>
      <c r="G50" s="70">
        <f t="shared" si="2"/>
        <v>0</v>
      </c>
    </row>
    <row r="51" spans="1:7">
      <c r="A51" s="213"/>
      <c r="B51" s="58" t="s">
        <v>297</v>
      </c>
      <c r="C51" s="52" t="s">
        <v>335</v>
      </c>
      <c r="D51" s="118"/>
      <c r="E51" s="72">
        <v>29.5</v>
      </c>
      <c r="F51" s="53">
        <v>64.3</v>
      </c>
      <c r="G51" s="70">
        <f t="shared" si="2"/>
        <v>0</v>
      </c>
    </row>
    <row r="52" spans="1:7" ht="18.75" customHeight="1">
      <c r="A52" s="63" t="s">
        <v>336</v>
      </c>
      <c r="B52" s="43" t="s">
        <v>337</v>
      </c>
      <c r="C52" s="24" t="s">
        <v>338</v>
      </c>
      <c r="D52" s="119"/>
      <c r="E52" s="73">
        <v>102.9</v>
      </c>
      <c r="F52" s="51" t="s">
        <v>319</v>
      </c>
      <c r="G52" s="68">
        <f t="shared" si="2"/>
        <v>0</v>
      </c>
    </row>
    <row r="53" spans="1:7">
      <c r="A53" s="214" t="s">
        <v>339</v>
      </c>
      <c r="B53" s="55" t="s">
        <v>329</v>
      </c>
      <c r="C53" s="52" t="s">
        <v>340</v>
      </c>
      <c r="D53" s="118">
        <v>1</v>
      </c>
      <c r="E53" s="71">
        <v>52.72</v>
      </c>
      <c r="F53" s="60">
        <v>115.8</v>
      </c>
      <c r="G53" s="70">
        <f t="shared" si="2"/>
        <v>52.72</v>
      </c>
    </row>
    <row r="54" spans="1:7">
      <c r="A54" s="213"/>
      <c r="B54" s="58" t="s">
        <v>92</v>
      </c>
      <c r="C54" s="52" t="s">
        <v>341</v>
      </c>
      <c r="D54" s="118"/>
      <c r="E54" s="71">
        <v>31.82</v>
      </c>
      <c r="F54" s="60">
        <v>72</v>
      </c>
      <c r="G54" s="70">
        <f t="shared" si="2"/>
        <v>0</v>
      </c>
    </row>
    <row r="55" spans="1:7">
      <c r="A55" s="213"/>
      <c r="B55" s="58" t="s">
        <v>151</v>
      </c>
      <c r="C55" s="52" t="s">
        <v>342</v>
      </c>
      <c r="D55" s="118">
        <v>4</v>
      </c>
      <c r="E55" s="71">
        <v>18.809999999999999</v>
      </c>
      <c r="F55" s="60">
        <v>51</v>
      </c>
      <c r="G55" s="70">
        <f t="shared" ref="G55" si="3">E55*D55</f>
        <v>75.239999999999995</v>
      </c>
    </row>
    <row r="56" spans="1:7">
      <c r="A56" s="213"/>
      <c r="B56" s="58" t="s">
        <v>111</v>
      </c>
      <c r="C56" s="52" t="s">
        <v>343</v>
      </c>
      <c r="D56" s="118">
        <v>1</v>
      </c>
      <c r="E56" s="71">
        <v>42.46</v>
      </c>
      <c r="F56" s="60">
        <v>93.5</v>
      </c>
      <c r="G56" s="70">
        <f t="shared" si="2"/>
        <v>42.46</v>
      </c>
    </row>
    <row r="57" spans="1:7">
      <c r="A57" s="213"/>
      <c r="B57" s="58" t="s">
        <v>344</v>
      </c>
      <c r="C57" s="52" t="s">
        <v>345</v>
      </c>
      <c r="D57" s="118"/>
      <c r="E57" s="72">
        <v>29.5</v>
      </c>
      <c r="F57" s="53">
        <v>64.3</v>
      </c>
      <c r="G57" s="70">
        <f t="shared" si="2"/>
        <v>0</v>
      </c>
    </row>
    <row r="58" spans="1:7">
      <c r="A58" s="215"/>
      <c r="B58" s="141" t="s">
        <v>346</v>
      </c>
      <c r="C58" s="52" t="s">
        <v>347</v>
      </c>
      <c r="D58" s="118"/>
      <c r="E58" s="72">
        <v>10.290000000000001</v>
      </c>
      <c r="F58" s="53" t="s">
        <v>319</v>
      </c>
      <c r="G58" s="70">
        <f t="shared" si="2"/>
        <v>0</v>
      </c>
    </row>
    <row r="59" spans="1:7" ht="18.75" customHeight="1">
      <c r="A59" s="169" t="s">
        <v>113</v>
      </c>
      <c r="B59" s="88" t="s">
        <v>329</v>
      </c>
      <c r="C59" s="24" t="s">
        <v>348</v>
      </c>
      <c r="D59" s="119">
        <v>3</v>
      </c>
      <c r="E59" s="82">
        <v>52.72</v>
      </c>
      <c r="F59" s="83">
        <v>115.8</v>
      </c>
      <c r="G59" s="68">
        <f t="shared" si="2"/>
        <v>158.16</v>
      </c>
    </row>
    <row r="60" spans="1:7">
      <c r="A60" s="170"/>
      <c r="B60" s="30" t="s">
        <v>92</v>
      </c>
      <c r="C60" s="24" t="s">
        <v>116</v>
      </c>
      <c r="D60" s="119"/>
      <c r="E60" s="82">
        <v>31.82</v>
      </c>
      <c r="F60" s="83">
        <v>72</v>
      </c>
      <c r="G60" s="68">
        <f t="shared" si="2"/>
        <v>0</v>
      </c>
    </row>
    <row r="61" spans="1:7">
      <c r="A61" s="170"/>
      <c r="B61" s="30" t="s">
        <v>56</v>
      </c>
      <c r="C61" s="24" t="s">
        <v>118</v>
      </c>
      <c r="D61" s="119">
        <v>6</v>
      </c>
      <c r="E61" s="82">
        <v>18.809999999999999</v>
      </c>
      <c r="F61" s="83">
        <v>51</v>
      </c>
      <c r="G61" s="68">
        <f t="shared" si="2"/>
        <v>112.85999999999999</v>
      </c>
    </row>
    <row r="62" spans="1:7">
      <c r="A62" s="170"/>
      <c r="B62" s="30" t="s">
        <v>146</v>
      </c>
      <c r="C62" s="39" t="s">
        <v>121</v>
      </c>
      <c r="D62" s="119">
        <v>2</v>
      </c>
      <c r="E62" s="82">
        <v>42.46</v>
      </c>
      <c r="F62" s="83">
        <v>93.5</v>
      </c>
      <c r="G62" s="68">
        <f t="shared" si="2"/>
        <v>84.92</v>
      </c>
    </row>
    <row r="63" spans="1:7">
      <c r="A63" s="170"/>
      <c r="B63" s="29" t="s">
        <v>122</v>
      </c>
      <c r="C63" s="39" t="s">
        <v>123</v>
      </c>
      <c r="D63" s="119">
        <v>4</v>
      </c>
      <c r="E63" s="69">
        <v>33.96</v>
      </c>
      <c r="F63" s="51">
        <v>74.8</v>
      </c>
      <c r="G63" s="68">
        <f t="shared" si="2"/>
        <v>135.84</v>
      </c>
    </row>
    <row r="64" spans="1:7">
      <c r="A64" s="170"/>
      <c r="B64" s="16" t="s">
        <v>349</v>
      </c>
      <c r="C64" s="17" t="s">
        <v>38</v>
      </c>
      <c r="D64" s="119"/>
      <c r="E64" s="73">
        <v>11.58</v>
      </c>
      <c r="F64" s="79">
        <v>25.5</v>
      </c>
      <c r="G64" s="68">
        <f t="shared" si="2"/>
        <v>0</v>
      </c>
    </row>
    <row r="65" spans="1:7">
      <c r="A65" s="170"/>
      <c r="B65" s="78" t="s">
        <v>350</v>
      </c>
      <c r="C65" s="77" t="s">
        <v>351</v>
      </c>
      <c r="D65" s="120"/>
      <c r="E65" s="76">
        <v>10.290000000000001</v>
      </c>
      <c r="F65" s="75" t="s">
        <v>319</v>
      </c>
      <c r="G65" s="74">
        <f t="shared" si="2"/>
        <v>0</v>
      </c>
    </row>
    <row r="66" spans="1:7">
      <c r="A66" s="203" t="s">
        <v>352</v>
      </c>
      <c r="B66" s="58" t="s">
        <v>353</v>
      </c>
      <c r="C66" s="56" t="s">
        <v>132</v>
      </c>
      <c r="D66" s="121">
        <v>3</v>
      </c>
      <c r="E66" s="71">
        <v>27.15</v>
      </c>
      <c r="F66" s="60">
        <v>59.800000000000004</v>
      </c>
      <c r="G66" s="70">
        <f t="shared" si="2"/>
        <v>81.449999999999989</v>
      </c>
    </row>
    <row r="67" spans="1:7">
      <c r="A67" s="203"/>
      <c r="B67" s="58" t="s">
        <v>354</v>
      </c>
      <c r="C67" s="56" t="s">
        <v>134</v>
      </c>
      <c r="D67" s="121">
        <v>3</v>
      </c>
      <c r="E67" s="71">
        <v>27.15</v>
      </c>
      <c r="F67" s="60">
        <v>59.800000000000004</v>
      </c>
      <c r="G67" s="70">
        <f t="shared" si="2"/>
        <v>81.449999999999989</v>
      </c>
    </row>
    <row r="68" spans="1:7" ht="15.75" customHeight="1">
      <c r="A68" s="203"/>
      <c r="B68" s="64" t="s">
        <v>355</v>
      </c>
      <c r="C68" s="56" t="s">
        <v>356</v>
      </c>
      <c r="D68" s="121">
        <v>6</v>
      </c>
      <c r="E68" s="72">
        <v>7.7</v>
      </c>
      <c r="F68" s="99">
        <v>17.8</v>
      </c>
      <c r="G68" s="100">
        <f t="shared" si="2"/>
        <v>46.2</v>
      </c>
    </row>
    <row r="69" spans="1:7" ht="17.25" customHeight="1">
      <c r="A69" s="204" t="s">
        <v>139</v>
      </c>
      <c r="B69" s="91" t="s">
        <v>357</v>
      </c>
      <c r="C69" s="89" t="s">
        <v>140</v>
      </c>
      <c r="D69" s="122">
        <v>1</v>
      </c>
      <c r="E69" s="82">
        <v>52.72</v>
      </c>
      <c r="F69" s="83">
        <v>115.8</v>
      </c>
      <c r="G69" s="90">
        <f t="shared" si="2"/>
        <v>52.72</v>
      </c>
    </row>
    <row r="70" spans="1:7">
      <c r="A70" s="205"/>
      <c r="B70" s="91" t="s">
        <v>358</v>
      </c>
      <c r="C70" s="89" t="s">
        <v>141</v>
      </c>
      <c r="D70" s="122"/>
      <c r="E70" s="82">
        <v>31.82</v>
      </c>
      <c r="F70" s="83">
        <v>72</v>
      </c>
      <c r="G70" s="90">
        <f t="shared" ref="G70:G99" si="4">E70*D70</f>
        <v>0</v>
      </c>
    </row>
    <row r="71" spans="1:7">
      <c r="A71" s="205"/>
      <c r="B71" s="91" t="s">
        <v>151</v>
      </c>
      <c r="C71" s="89" t="s">
        <v>142</v>
      </c>
      <c r="D71" s="122">
        <v>2</v>
      </c>
      <c r="E71" s="82">
        <v>18.809999999999999</v>
      </c>
      <c r="F71" s="83">
        <v>51</v>
      </c>
      <c r="G71" s="90">
        <f t="shared" si="4"/>
        <v>37.619999999999997</v>
      </c>
    </row>
    <row r="72" spans="1:7">
      <c r="A72" s="205"/>
      <c r="B72" s="91" t="s">
        <v>146</v>
      </c>
      <c r="C72" s="89" t="s">
        <v>147</v>
      </c>
      <c r="D72" s="122">
        <v>1</v>
      </c>
      <c r="E72" s="82">
        <v>42.46</v>
      </c>
      <c r="F72" s="83">
        <v>93.5</v>
      </c>
      <c r="G72" s="90">
        <f t="shared" si="4"/>
        <v>42.46</v>
      </c>
    </row>
    <row r="73" spans="1:7">
      <c r="A73" s="206"/>
      <c r="B73" s="101" t="s">
        <v>359</v>
      </c>
      <c r="C73" s="89" t="s">
        <v>360</v>
      </c>
      <c r="D73" s="122"/>
      <c r="E73" s="82">
        <v>10.290000000000001</v>
      </c>
      <c r="F73" s="94" t="s">
        <v>319</v>
      </c>
      <c r="G73" s="90">
        <f t="shared" si="4"/>
        <v>0</v>
      </c>
    </row>
    <row r="74" spans="1:7" ht="20.25" customHeight="1">
      <c r="A74" s="207" t="s">
        <v>148</v>
      </c>
      <c r="B74" s="55" t="s">
        <v>329</v>
      </c>
      <c r="C74" s="102" t="s">
        <v>361</v>
      </c>
      <c r="D74" s="121">
        <v>4</v>
      </c>
      <c r="E74" s="71">
        <v>52.72</v>
      </c>
      <c r="F74" s="60">
        <v>115.8</v>
      </c>
      <c r="G74" s="70">
        <f t="shared" si="4"/>
        <v>210.88</v>
      </c>
    </row>
    <row r="75" spans="1:7">
      <c r="A75" s="208"/>
      <c r="B75" s="58" t="s">
        <v>54</v>
      </c>
      <c r="C75" s="103" t="s">
        <v>150</v>
      </c>
      <c r="D75" s="121"/>
      <c r="E75" s="71">
        <v>31.82</v>
      </c>
      <c r="F75" s="60">
        <v>72</v>
      </c>
      <c r="G75" s="70">
        <f t="shared" si="4"/>
        <v>0</v>
      </c>
    </row>
    <row r="76" spans="1:7">
      <c r="A76" s="208"/>
      <c r="B76" s="58" t="s">
        <v>56</v>
      </c>
      <c r="C76" s="102" t="s">
        <v>152</v>
      </c>
      <c r="D76" s="121">
        <v>6</v>
      </c>
      <c r="E76" s="71">
        <v>18.809999999999999</v>
      </c>
      <c r="F76" s="60">
        <v>51</v>
      </c>
      <c r="G76" s="70">
        <f t="shared" si="4"/>
        <v>112.85999999999999</v>
      </c>
    </row>
    <row r="77" spans="1:7">
      <c r="A77" s="208"/>
      <c r="B77" s="58" t="s">
        <v>362</v>
      </c>
      <c r="C77" s="102" t="s">
        <v>155</v>
      </c>
      <c r="D77" s="121">
        <v>2</v>
      </c>
      <c r="E77" s="71">
        <v>26.17</v>
      </c>
      <c r="F77" s="60">
        <v>60.5</v>
      </c>
      <c r="G77" s="70">
        <f t="shared" si="4"/>
        <v>52.34</v>
      </c>
    </row>
    <row r="78" spans="1:7">
      <c r="A78" s="208"/>
      <c r="B78" s="58" t="s">
        <v>363</v>
      </c>
      <c r="C78" s="102" t="s">
        <v>156</v>
      </c>
      <c r="D78" s="121">
        <v>2</v>
      </c>
      <c r="E78" s="71">
        <v>42.46</v>
      </c>
      <c r="F78" s="60">
        <v>93.5</v>
      </c>
      <c r="G78" s="70">
        <f t="shared" si="4"/>
        <v>84.92</v>
      </c>
    </row>
    <row r="79" spans="1:7">
      <c r="A79" s="209"/>
      <c r="B79" s="64" t="s">
        <v>364</v>
      </c>
      <c r="C79" s="102" t="s">
        <v>365</v>
      </c>
      <c r="D79" s="121"/>
      <c r="E79" s="71">
        <v>10.290000000000001</v>
      </c>
      <c r="F79" s="53" t="s">
        <v>319</v>
      </c>
      <c r="G79" s="70">
        <f t="shared" si="4"/>
        <v>0</v>
      </c>
    </row>
    <row r="80" spans="1:7" ht="19.5" customHeight="1">
      <c r="A80" s="210" t="s">
        <v>157</v>
      </c>
      <c r="B80" s="88" t="s">
        <v>329</v>
      </c>
      <c r="C80" s="104" t="s">
        <v>366</v>
      </c>
      <c r="D80" s="105">
        <v>1</v>
      </c>
      <c r="E80" s="82">
        <v>52.72</v>
      </c>
      <c r="F80" s="83">
        <v>115.8</v>
      </c>
      <c r="G80" s="90">
        <f t="shared" si="4"/>
        <v>52.72</v>
      </c>
    </row>
    <row r="81" spans="1:7">
      <c r="A81" s="210"/>
      <c r="B81" s="106" t="s">
        <v>92</v>
      </c>
      <c r="C81" s="104" t="s">
        <v>159</v>
      </c>
      <c r="D81" s="105"/>
      <c r="E81" s="82">
        <v>31.82</v>
      </c>
      <c r="F81" s="83">
        <v>72</v>
      </c>
      <c r="G81" s="90">
        <f t="shared" si="4"/>
        <v>0</v>
      </c>
    </row>
    <row r="82" spans="1:7">
      <c r="A82" s="210"/>
      <c r="B82" s="91" t="s">
        <v>56</v>
      </c>
      <c r="C82" s="104" t="s">
        <v>160</v>
      </c>
      <c r="D82" s="105">
        <v>4</v>
      </c>
      <c r="E82" s="82">
        <v>18.809999999999999</v>
      </c>
      <c r="F82" s="83">
        <v>51</v>
      </c>
      <c r="G82" s="90">
        <f t="shared" si="4"/>
        <v>75.239999999999995</v>
      </c>
    </row>
    <row r="83" spans="1:7">
      <c r="A83" s="210"/>
      <c r="B83" s="91" t="s">
        <v>146</v>
      </c>
      <c r="C83" s="104" t="s">
        <v>161</v>
      </c>
      <c r="D83" s="105">
        <v>1</v>
      </c>
      <c r="E83" s="82">
        <v>42.46</v>
      </c>
      <c r="F83" s="83">
        <v>93.5</v>
      </c>
      <c r="G83" s="90">
        <f t="shared" si="4"/>
        <v>42.46</v>
      </c>
    </row>
    <row r="84" spans="1:7" ht="21.75" customHeight="1">
      <c r="A84" s="214" t="s">
        <v>164</v>
      </c>
      <c r="B84" s="55" t="s">
        <v>367</v>
      </c>
      <c r="C84" s="56" t="s">
        <v>368</v>
      </c>
      <c r="D84" s="121">
        <v>2</v>
      </c>
      <c r="E84" s="71">
        <v>52.72</v>
      </c>
      <c r="F84" s="60">
        <v>115.8</v>
      </c>
      <c r="G84" s="70">
        <f t="shared" si="4"/>
        <v>105.44</v>
      </c>
    </row>
    <row r="85" spans="1:7">
      <c r="A85" s="213"/>
      <c r="B85" s="57" t="s">
        <v>92</v>
      </c>
      <c r="C85" s="56" t="s">
        <v>167</v>
      </c>
      <c r="D85" s="121"/>
      <c r="E85" s="71">
        <v>31.82</v>
      </c>
      <c r="F85" s="60">
        <v>72</v>
      </c>
      <c r="G85" s="70">
        <f t="shared" si="4"/>
        <v>0</v>
      </c>
    </row>
    <row r="86" spans="1:7">
      <c r="A86" s="213"/>
      <c r="B86" s="58" t="s">
        <v>151</v>
      </c>
      <c r="C86" s="56" t="s">
        <v>168</v>
      </c>
      <c r="D86" s="121">
        <v>4</v>
      </c>
      <c r="E86" s="71">
        <v>18.809999999999999</v>
      </c>
      <c r="F86" s="60">
        <v>51</v>
      </c>
      <c r="G86" s="70">
        <f t="shared" si="4"/>
        <v>75.239999999999995</v>
      </c>
    </row>
    <row r="87" spans="1:7">
      <c r="A87" s="213"/>
      <c r="B87" s="57" t="s">
        <v>369</v>
      </c>
      <c r="C87" s="56" t="s">
        <v>169</v>
      </c>
      <c r="D87" s="121">
        <v>1</v>
      </c>
      <c r="E87" s="71">
        <v>42.46</v>
      </c>
      <c r="F87" s="60">
        <v>93.5</v>
      </c>
      <c r="G87" s="70">
        <f t="shared" si="4"/>
        <v>42.46</v>
      </c>
    </row>
    <row r="88" spans="1:7">
      <c r="A88" s="213"/>
      <c r="B88" s="59" t="s">
        <v>68</v>
      </c>
      <c r="C88" s="56" t="s">
        <v>171</v>
      </c>
      <c r="D88" s="121">
        <v>3</v>
      </c>
      <c r="E88" s="72">
        <v>33.96</v>
      </c>
      <c r="F88" s="53">
        <v>74.8</v>
      </c>
      <c r="G88" s="70">
        <f t="shared" si="4"/>
        <v>101.88</v>
      </c>
    </row>
    <row r="89" spans="1:7">
      <c r="A89" s="213"/>
      <c r="B89" s="87" t="s">
        <v>370</v>
      </c>
      <c r="C89" s="56" t="s">
        <v>371</v>
      </c>
      <c r="D89" s="121"/>
      <c r="E89" s="71">
        <v>10.290000000000001</v>
      </c>
      <c r="F89" s="53" t="s">
        <v>319</v>
      </c>
      <c r="G89" s="70">
        <f t="shared" si="4"/>
        <v>0</v>
      </c>
    </row>
    <row r="90" spans="1:7">
      <c r="A90" s="216" t="s">
        <v>172</v>
      </c>
      <c r="B90" s="88" t="s">
        <v>367</v>
      </c>
      <c r="C90" s="89" t="s">
        <v>372</v>
      </c>
      <c r="D90" s="122">
        <v>4</v>
      </c>
      <c r="E90" s="82">
        <v>52.72</v>
      </c>
      <c r="F90" s="83">
        <v>115.8</v>
      </c>
      <c r="G90" s="90">
        <f t="shared" si="4"/>
        <v>210.88</v>
      </c>
    </row>
    <row r="91" spans="1:7">
      <c r="A91" s="217"/>
      <c r="B91" s="106" t="s">
        <v>373</v>
      </c>
      <c r="C91" s="89" t="s">
        <v>175</v>
      </c>
      <c r="D91" s="122"/>
      <c r="E91" s="82">
        <v>31.82</v>
      </c>
      <c r="F91" s="83">
        <v>72</v>
      </c>
      <c r="G91" s="90">
        <f t="shared" si="4"/>
        <v>0</v>
      </c>
    </row>
    <row r="92" spans="1:7" ht="15.75" customHeight="1">
      <c r="A92" s="217"/>
      <c r="B92" s="91" t="s">
        <v>151</v>
      </c>
      <c r="C92" s="89" t="s">
        <v>177</v>
      </c>
      <c r="D92" s="122">
        <v>6</v>
      </c>
      <c r="E92" s="82">
        <v>18.809999999999999</v>
      </c>
      <c r="F92" s="83">
        <v>51</v>
      </c>
      <c r="G92" s="90">
        <f t="shared" si="4"/>
        <v>112.85999999999999</v>
      </c>
    </row>
    <row r="93" spans="1:7">
      <c r="A93" s="217"/>
      <c r="B93" s="101" t="s">
        <v>111</v>
      </c>
      <c r="C93" s="89" t="s">
        <v>179</v>
      </c>
      <c r="D93" s="122">
        <v>2</v>
      </c>
      <c r="E93" s="82">
        <v>42.46</v>
      </c>
      <c r="F93" s="83">
        <v>93.5</v>
      </c>
      <c r="G93" s="90">
        <f t="shared" si="4"/>
        <v>84.92</v>
      </c>
    </row>
    <row r="94" spans="1:7">
      <c r="A94" s="217"/>
      <c r="B94" s="106" t="s">
        <v>122</v>
      </c>
      <c r="C94" s="89" t="s">
        <v>180</v>
      </c>
      <c r="D94" s="122">
        <v>3</v>
      </c>
      <c r="E94" s="93">
        <v>33.9</v>
      </c>
      <c r="F94" s="94">
        <v>74.8</v>
      </c>
      <c r="G94" s="90">
        <f t="shared" si="4"/>
        <v>101.69999999999999</v>
      </c>
    </row>
    <row r="95" spans="1:7" ht="16.5" customHeight="1">
      <c r="A95" s="217"/>
      <c r="B95" s="91" t="s">
        <v>374</v>
      </c>
      <c r="C95" s="89" t="s">
        <v>181</v>
      </c>
      <c r="D95" s="122">
        <v>2</v>
      </c>
      <c r="E95" s="93">
        <v>58</v>
      </c>
      <c r="F95" s="94">
        <v>121.3</v>
      </c>
      <c r="G95" s="90">
        <f t="shared" si="4"/>
        <v>116</v>
      </c>
    </row>
    <row r="96" spans="1:7" ht="15" customHeight="1">
      <c r="A96" s="217"/>
      <c r="B96" s="97" t="s">
        <v>375</v>
      </c>
      <c r="C96" s="98" t="s">
        <v>40</v>
      </c>
      <c r="D96" s="122"/>
      <c r="E96" s="82">
        <v>11.58</v>
      </c>
      <c r="F96" s="107">
        <v>25.5</v>
      </c>
      <c r="G96" s="90">
        <f t="shared" si="4"/>
        <v>0</v>
      </c>
    </row>
    <row r="97" spans="1:7">
      <c r="A97" s="217"/>
      <c r="B97" s="108" t="s">
        <v>376</v>
      </c>
      <c r="C97" s="108" t="s">
        <v>377</v>
      </c>
      <c r="D97" s="123"/>
      <c r="E97" s="109">
        <v>10.290000000000001</v>
      </c>
      <c r="F97" s="110" t="s">
        <v>319</v>
      </c>
      <c r="G97" s="111">
        <f t="shared" si="4"/>
        <v>0</v>
      </c>
    </row>
    <row r="98" spans="1:7">
      <c r="A98" s="218" t="s">
        <v>378</v>
      </c>
      <c r="B98" s="87" t="s">
        <v>379</v>
      </c>
      <c r="C98" s="56" t="s">
        <v>48</v>
      </c>
      <c r="D98" s="121"/>
      <c r="E98" s="72">
        <v>6.7200000000000006</v>
      </c>
      <c r="F98" s="53">
        <v>14.799999999999999</v>
      </c>
      <c r="G98" s="70">
        <f t="shared" si="4"/>
        <v>0</v>
      </c>
    </row>
    <row r="99" spans="1:7">
      <c r="A99" s="219"/>
      <c r="B99" s="87" t="s">
        <v>380</v>
      </c>
      <c r="C99" s="87" t="s">
        <v>381</v>
      </c>
      <c r="D99" s="124"/>
      <c r="E99" s="72">
        <v>7</v>
      </c>
      <c r="F99" s="53">
        <v>16</v>
      </c>
      <c r="G99" s="70">
        <f t="shared" si="4"/>
        <v>0</v>
      </c>
    </row>
    <row r="100" spans="1:7" ht="43.5" customHeight="1">
      <c r="A100" s="220" t="s">
        <v>382</v>
      </c>
      <c r="B100" s="221"/>
      <c r="C100" s="221"/>
      <c r="D100" s="221"/>
      <c r="E100" s="221"/>
      <c r="F100" s="221"/>
      <c r="G100" s="222"/>
    </row>
    <row r="101" spans="1:7" ht="15" customHeight="1">
      <c r="A101" s="223" t="s">
        <v>383</v>
      </c>
      <c r="B101" s="224"/>
      <c r="C101" s="224"/>
      <c r="D101" s="224"/>
      <c r="E101" s="224"/>
      <c r="F101" s="224"/>
      <c r="G101" s="225"/>
    </row>
    <row r="102" spans="1:7">
      <c r="A102" s="183" t="s">
        <v>384</v>
      </c>
      <c r="B102" s="184"/>
      <c r="C102" s="184"/>
      <c r="D102" s="184"/>
      <c r="E102" s="184"/>
      <c r="F102" s="184"/>
      <c r="G102" s="184"/>
    </row>
    <row r="103" spans="1:7">
      <c r="A103" s="183" t="s">
        <v>385</v>
      </c>
      <c r="B103" s="184"/>
      <c r="C103" s="184"/>
      <c r="D103" s="184"/>
      <c r="E103" s="184"/>
      <c r="F103" s="184"/>
      <c r="G103" s="184"/>
    </row>
    <row r="104" spans="1:7">
      <c r="A104" s="183" t="s">
        <v>386</v>
      </c>
      <c r="B104" s="184"/>
      <c r="C104" s="184"/>
      <c r="D104" s="184"/>
      <c r="E104" s="184"/>
      <c r="F104" s="184"/>
      <c r="G104" s="184"/>
    </row>
    <row r="105" spans="1:7" ht="15.75" thickBot="1">
      <c r="A105" s="183" t="s">
        <v>387</v>
      </c>
      <c r="B105" s="184"/>
      <c r="C105" s="184"/>
      <c r="D105" s="184"/>
      <c r="E105" s="184"/>
      <c r="F105" s="184"/>
      <c r="G105" s="184"/>
    </row>
    <row r="106" spans="1:7" ht="15" customHeight="1" thickBot="1">
      <c r="A106" s="185" t="s">
        <v>388</v>
      </c>
      <c r="B106" s="186"/>
      <c r="C106" s="186"/>
      <c r="D106" s="186"/>
      <c r="E106" s="186"/>
      <c r="F106" s="186"/>
      <c r="G106" s="187"/>
    </row>
    <row r="107" spans="1:7">
      <c r="A107" s="188" t="s">
        <v>389</v>
      </c>
      <c r="B107" s="189"/>
      <c r="C107" s="189"/>
      <c r="D107" s="189"/>
      <c r="E107" s="189"/>
      <c r="F107" s="189"/>
      <c r="G107" s="190"/>
    </row>
    <row r="108" spans="1:7">
      <c r="A108" s="191" t="s">
        <v>390</v>
      </c>
      <c r="B108" s="192"/>
      <c r="C108" s="192"/>
      <c r="D108" s="192"/>
      <c r="E108" s="192"/>
      <c r="F108" s="192"/>
      <c r="G108" s="193"/>
    </row>
    <row r="109" spans="1:7">
      <c r="A109" s="194" t="s">
        <v>391</v>
      </c>
      <c r="B109" s="195"/>
      <c r="C109" s="195"/>
      <c r="D109" s="195"/>
      <c r="E109" s="195"/>
      <c r="F109" s="195"/>
      <c r="G109" s="196"/>
    </row>
    <row r="110" spans="1:7">
      <c r="A110" s="194" t="s">
        <v>392</v>
      </c>
      <c r="B110" s="195"/>
      <c r="C110" s="195"/>
      <c r="D110" s="195"/>
      <c r="E110" s="195"/>
      <c r="F110" s="195"/>
      <c r="G110" s="196"/>
    </row>
    <row r="111" spans="1:7">
      <c r="A111" s="200" t="s">
        <v>393</v>
      </c>
      <c r="B111" s="201"/>
      <c r="C111" s="201"/>
      <c r="D111" s="201"/>
      <c r="E111" s="201"/>
      <c r="F111" s="201"/>
      <c r="G111" s="202"/>
    </row>
    <row r="112" spans="1:7">
      <c r="A112" s="180" t="s">
        <v>394</v>
      </c>
      <c r="B112" s="181"/>
      <c r="C112" s="181"/>
      <c r="D112" s="181"/>
      <c r="E112" s="181"/>
      <c r="F112" s="181"/>
      <c r="G112" s="182"/>
    </row>
  </sheetData>
  <autoFilter ref="A9:G112" xr:uid="{00000000-0009-0000-0000-000002000000}"/>
  <mergeCells count="51">
    <mergeCell ref="A7:B7"/>
    <mergeCell ref="A8:G8"/>
    <mergeCell ref="A9:A10"/>
    <mergeCell ref="C4:D4"/>
    <mergeCell ref="E4:G4"/>
    <mergeCell ref="C5:D5"/>
    <mergeCell ref="E5:G5"/>
    <mergeCell ref="C6:C7"/>
    <mergeCell ref="D6:E7"/>
    <mergeCell ref="G9:G10"/>
    <mergeCell ref="B9:B10"/>
    <mergeCell ref="C9:C10"/>
    <mergeCell ref="D9:D10"/>
    <mergeCell ref="E9:E10"/>
    <mergeCell ref="F9:F10"/>
    <mergeCell ref="A1:B1"/>
    <mergeCell ref="C1:G1"/>
    <mergeCell ref="C2:D2"/>
    <mergeCell ref="E2:G2"/>
    <mergeCell ref="C3:D3"/>
    <mergeCell ref="E3:G3"/>
    <mergeCell ref="A74:A79"/>
    <mergeCell ref="A80:A83"/>
    <mergeCell ref="A102:G102"/>
    <mergeCell ref="A103:G103"/>
    <mergeCell ref="A32:A41"/>
    <mergeCell ref="A42:A46"/>
    <mergeCell ref="A47:A51"/>
    <mergeCell ref="A53:A58"/>
    <mergeCell ref="A59:A65"/>
    <mergeCell ref="A84:A89"/>
    <mergeCell ref="A90:A97"/>
    <mergeCell ref="A98:A99"/>
    <mergeCell ref="A100:G100"/>
    <mergeCell ref="A101:G101"/>
    <mergeCell ref="A18:A20"/>
    <mergeCell ref="A15:A17"/>
    <mergeCell ref="A11:A14"/>
    <mergeCell ref="A112:G112"/>
    <mergeCell ref="A105:G105"/>
    <mergeCell ref="A106:G106"/>
    <mergeCell ref="A107:G107"/>
    <mergeCell ref="A108:G108"/>
    <mergeCell ref="A109:G109"/>
    <mergeCell ref="A22:A25"/>
    <mergeCell ref="A26:A31"/>
    <mergeCell ref="A110:G110"/>
    <mergeCell ref="A111:G111"/>
    <mergeCell ref="A104:G104"/>
    <mergeCell ref="A66:A68"/>
    <mergeCell ref="A69:A73"/>
  </mergeCells>
  <hyperlinks>
    <hyperlink ref="B5" r:id="rId1" xr:uid="{FDEF5129-B8F5-4C64-826D-444FEEE469CE}"/>
  </hyperlinks>
  <pageMargins left="0.51181102362204722" right="0.51181102362204722" top="0.78740157480314965" bottom="0.78740157480314965" header="0.31496062992125984" footer="0.31496062992125984"/>
  <pageSetup paperSize="9" scale="53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flavia.franco</dc:creator>
  <cp:keywords/>
  <dc:description/>
  <cp:lastModifiedBy>Bendito Aroma</cp:lastModifiedBy>
  <cp:revision/>
  <dcterms:created xsi:type="dcterms:W3CDTF">2017-11-28T00:21:40Z</dcterms:created>
  <dcterms:modified xsi:type="dcterms:W3CDTF">2017-11-28T00:21:43Z</dcterms:modified>
  <cp:category/>
  <cp:contentStatus/>
</cp:coreProperties>
</file>